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678" lockStructure="1"/>
  <bookViews>
    <workbookView xWindow="0" yWindow="0" windowWidth="3870" windowHeight="7275" firstSheet="5" activeTab="15"/>
  </bookViews>
  <sheets>
    <sheet name="Readme" sheetId="24" r:id="rId1"/>
    <sheet name="ES Potential per SPU" sheetId="1" r:id="rId2"/>
    <sheet name="ES Potential (weighting)" sheetId="2" r:id="rId3"/>
    <sheet name="Ecosystem Area" sheetId="3" r:id="rId4"/>
    <sheet name="ES Potential Base" sheetId="4" r:id="rId5"/>
    <sheet name="Wellbeing Base" sheetId="5" r:id="rId6"/>
    <sheet name="Abrasion_indicator" sheetId="6" r:id="rId7"/>
    <sheet name="2010" sheetId="13" r:id="rId8"/>
    <sheet name="2011" sheetId="14" r:id="rId9"/>
    <sheet name="2012" sheetId="15" r:id="rId10"/>
    <sheet name="2013" sheetId="16" r:id="rId11"/>
    <sheet name="2014" sheetId="17" r:id="rId12"/>
    <sheet name="2015" sheetId="9" r:id="rId13"/>
    <sheet name="2016" sheetId="10" r:id="rId14"/>
    <sheet name="2017" sheetId="11" r:id="rId15"/>
    <sheet name="Final mNCAI" sheetId="18" r:id="rId16"/>
    <sheet name="Indicator 0" sheetId="12" r:id="rId17"/>
  </sheets>
  <calcPr calcId="162913"/>
</workbook>
</file>

<file path=xl/calcChain.xml><?xml version="1.0" encoding="utf-8"?>
<calcChain xmlns="http://schemas.openxmlformats.org/spreadsheetml/2006/main">
  <c r="F4" i="4" l="1"/>
  <c r="G4" i="4"/>
  <c r="H4" i="4"/>
  <c r="I4" i="4"/>
  <c r="J4" i="4"/>
  <c r="K4" i="4"/>
  <c r="L4" i="4"/>
  <c r="M4" i="4"/>
  <c r="N4" i="4"/>
  <c r="O4" i="4"/>
  <c r="P4" i="4"/>
  <c r="Q4" i="4"/>
  <c r="L30" i="6" l="1"/>
  <c r="K30" i="6"/>
  <c r="L29" i="6"/>
  <c r="K29" i="6"/>
  <c r="L28" i="6"/>
  <c r="K28" i="6"/>
  <c r="L27" i="6"/>
  <c r="K27" i="6"/>
  <c r="L26" i="6"/>
  <c r="K26" i="6"/>
  <c r="L25" i="6"/>
  <c r="K25" i="6"/>
  <c r="L24" i="6"/>
  <c r="K24" i="6"/>
  <c r="Q16" i="4"/>
  <c r="P16" i="4"/>
  <c r="O16" i="4"/>
  <c r="N16" i="4"/>
  <c r="M16" i="4"/>
  <c r="L16" i="4"/>
  <c r="K16" i="4"/>
  <c r="J16" i="4"/>
  <c r="I16" i="4"/>
  <c r="H16" i="4"/>
  <c r="G16" i="4"/>
  <c r="F16" i="4"/>
  <c r="S16" i="4" s="1"/>
  <c r="Q15" i="4"/>
  <c r="P15" i="4"/>
  <c r="O15" i="4"/>
  <c r="N15" i="4"/>
  <c r="M15" i="4"/>
  <c r="L15" i="4"/>
  <c r="K15" i="4"/>
  <c r="J15" i="4"/>
  <c r="I15" i="4"/>
  <c r="H15" i="4"/>
  <c r="G15" i="4"/>
  <c r="F15" i="4"/>
  <c r="Q14" i="4"/>
  <c r="P14" i="4"/>
  <c r="O14" i="4"/>
  <c r="N14" i="4"/>
  <c r="M14" i="4"/>
  <c r="L14" i="4"/>
  <c r="K14" i="4"/>
  <c r="J14" i="4"/>
  <c r="I14" i="4"/>
  <c r="H14" i="4"/>
  <c r="G14" i="4"/>
  <c r="F14" i="4"/>
  <c r="Q13" i="4"/>
  <c r="P13" i="4"/>
  <c r="O13" i="4"/>
  <c r="N13" i="4"/>
  <c r="M13" i="4"/>
  <c r="L13" i="4"/>
  <c r="K13" i="4"/>
  <c r="J13" i="4"/>
  <c r="I13" i="4"/>
  <c r="H13" i="4"/>
  <c r="G13" i="4"/>
  <c r="F13" i="4"/>
  <c r="S13" i="4" s="1"/>
  <c r="Q12" i="4"/>
  <c r="P12" i="4"/>
  <c r="O12" i="4"/>
  <c r="N12" i="4"/>
  <c r="M12" i="4"/>
  <c r="L12" i="4"/>
  <c r="K12" i="4"/>
  <c r="J12" i="4"/>
  <c r="I12" i="4"/>
  <c r="H12" i="4"/>
  <c r="G12" i="4"/>
  <c r="F12" i="4"/>
  <c r="S12" i="4" s="1"/>
  <c r="Q11" i="4"/>
  <c r="P11" i="4"/>
  <c r="O11" i="4"/>
  <c r="N11" i="4"/>
  <c r="M11" i="4"/>
  <c r="L11" i="4"/>
  <c r="K11" i="4"/>
  <c r="J11" i="4"/>
  <c r="I11" i="4"/>
  <c r="H11" i="4"/>
  <c r="G11" i="4"/>
  <c r="F11" i="4"/>
  <c r="Q10" i="4"/>
  <c r="P10" i="4"/>
  <c r="O10" i="4"/>
  <c r="N10" i="4"/>
  <c r="M10" i="4"/>
  <c r="L10" i="4"/>
  <c r="K10" i="4"/>
  <c r="J10" i="4"/>
  <c r="I10" i="4"/>
  <c r="H10" i="4"/>
  <c r="G10" i="4"/>
  <c r="F10" i="4"/>
  <c r="Q9" i="4"/>
  <c r="P9" i="4"/>
  <c r="O9" i="4"/>
  <c r="N9" i="4"/>
  <c r="M9" i="4"/>
  <c r="L9" i="4"/>
  <c r="K9" i="4"/>
  <c r="J9" i="4"/>
  <c r="I9" i="4"/>
  <c r="H9" i="4"/>
  <c r="G9" i="4"/>
  <c r="F9" i="4"/>
  <c r="S9" i="4" s="1"/>
  <c r="Q8" i="4"/>
  <c r="P8" i="4"/>
  <c r="O8" i="4"/>
  <c r="N8" i="4"/>
  <c r="M8" i="4"/>
  <c r="L8" i="4"/>
  <c r="K8" i="4"/>
  <c r="J8" i="4"/>
  <c r="I8" i="4"/>
  <c r="H8" i="4"/>
  <c r="G8" i="4"/>
  <c r="F8" i="4"/>
  <c r="S8" i="4" s="1"/>
  <c r="Q7" i="4"/>
  <c r="P7" i="4"/>
  <c r="O7" i="4"/>
  <c r="N7" i="4"/>
  <c r="M7" i="4"/>
  <c r="L7" i="4"/>
  <c r="K7" i="4"/>
  <c r="J7" i="4"/>
  <c r="I7" i="4"/>
  <c r="H7" i="4"/>
  <c r="G7" i="4"/>
  <c r="F7" i="4"/>
  <c r="Q6" i="4"/>
  <c r="P6" i="4"/>
  <c r="O6" i="4"/>
  <c r="N6" i="4"/>
  <c r="M6" i="4"/>
  <c r="L6" i="4"/>
  <c r="K6" i="4"/>
  <c r="J6" i="4"/>
  <c r="I6" i="4"/>
  <c r="H6" i="4"/>
  <c r="G6" i="4"/>
  <c r="F6" i="4"/>
  <c r="Q5" i="4"/>
  <c r="P5" i="4"/>
  <c r="O5" i="4"/>
  <c r="N5" i="4"/>
  <c r="M5" i="4"/>
  <c r="L5" i="4"/>
  <c r="K5" i="4"/>
  <c r="J5" i="4"/>
  <c r="I5" i="4"/>
  <c r="H5" i="4"/>
  <c r="G5" i="4"/>
  <c r="F5" i="4"/>
  <c r="S5" i="4" s="1"/>
  <c r="N17" i="4"/>
  <c r="J17" i="4"/>
  <c r="F17" i="4"/>
  <c r="J32" i="3"/>
  <c r="I32" i="3"/>
  <c r="H32" i="3"/>
  <c r="G32" i="3"/>
  <c r="F32" i="3"/>
  <c r="E32" i="3"/>
  <c r="D32" i="3"/>
  <c r="C32" i="3"/>
  <c r="J31" i="3"/>
  <c r="I31" i="3"/>
  <c r="H31" i="3"/>
  <c r="G31" i="3"/>
  <c r="F31" i="3"/>
  <c r="E31" i="3"/>
  <c r="D31" i="3"/>
  <c r="C31" i="3"/>
  <c r="J30" i="3"/>
  <c r="I30" i="3"/>
  <c r="H30" i="3"/>
  <c r="G30" i="3"/>
  <c r="F30" i="3"/>
  <c r="E30" i="3"/>
  <c r="D30" i="3"/>
  <c r="C30" i="3"/>
  <c r="J29" i="3"/>
  <c r="I29" i="3"/>
  <c r="H29" i="3"/>
  <c r="G29" i="3"/>
  <c r="F29" i="3"/>
  <c r="E29" i="3"/>
  <c r="D29" i="3"/>
  <c r="C29" i="3"/>
  <c r="J28" i="3"/>
  <c r="I28" i="3"/>
  <c r="H28" i="3"/>
  <c r="G28" i="3"/>
  <c r="F28" i="3"/>
  <c r="E28" i="3"/>
  <c r="D28" i="3"/>
  <c r="C28" i="3"/>
  <c r="J27" i="3"/>
  <c r="I27" i="3"/>
  <c r="H27" i="3"/>
  <c r="G27" i="3"/>
  <c r="F27" i="3"/>
  <c r="E27" i="3"/>
  <c r="D27" i="3"/>
  <c r="C27" i="3"/>
  <c r="J26" i="3"/>
  <c r="I26" i="3"/>
  <c r="H26" i="3"/>
  <c r="G26" i="3"/>
  <c r="F26" i="3"/>
  <c r="E26" i="3"/>
  <c r="D26" i="3"/>
  <c r="C26" i="3"/>
  <c r="J25" i="3"/>
  <c r="I25" i="3"/>
  <c r="H25" i="3"/>
  <c r="G25" i="3"/>
  <c r="F25" i="3"/>
  <c r="E25" i="3"/>
  <c r="D25" i="3"/>
  <c r="C25" i="3"/>
  <c r="J24" i="3"/>
  <c r="I24" i="3"/>
  <c r="H24" i="3"/>
  <c r="G24" i="3"/>
  <c r="F24" i="3"/>
  <c r="E24" i="3"/>
  <c r="D24" i="3"/>
  <c r="C24" i="3"/>
  <c r="J23" i="3"/>
  <c r="I23" i="3"/>
  <c r="H23" i="3"/>
  <c r="G23" i="3"/>
  <c r="F23" i="3"/>
  <c r="E23" i="3"/>
  <c r="D23" i="3"/>
  <c r="C23" i="3"/>
  <c r="J22" i="3"/>
  <c r="I22" i="3"/>
  <c r="H22" i="3"/>
  <c r="G22" i="3"/>
  <c r="F22" i="3"/>
  <c r="E22" i="3"/>
  <c r="D22" i="3"/>
  <c r="C22" i="3"/>
  <c r="J21" i="3"/>
  <c r="I21" i="3"/>
  <c r="H21" i="3"/>
  <c r="G21" i="3"/>
  <c r="F21" i="3"/>
  <c r="E21" i="3"/>
  <c r="D21" i="3"/>
  <c r="C21" i="3"/>
  <c r="J20" i="3"/>
  <c r="I20" i="3"/>
  <c r="H20" i="3"/>
  <c r="G20" i="3"/>
  <c r="F20" i="3"/>
  <c r="E20" i="3"/>
  <c r="D20" i="3"/>
  <c r="C20" i="3"/>
  <c r="C18" i="3"/>
  <c r="C40" i="2"/>
  <c r="D38" i="2" s="1"/>
  <c r="D39" i="2"/>
  <c r="D37" i="2"/>
  <c r="D36" i="2"/>
  <c r="D40" i="2" s="1"/>
  <c r="C31" i="2"/>
  <c r="D30" i="2"/>
  <c r="D29" i="2"/>
  <c r="D28" i="2"/>
  <c r="D27" i="2"/>
  <c r="D26" i="2"/>
  <c r="D25" i="2"/>
  <c r="D24" i="2"/>
  <c r="D31" i="2" s="1"/>
  <c r="C19" i="2"/>
  <c r="D18" i="2" s="1"/>
  <c r="D15" i="2"/>
  <c r="D9" i="2"/>
  <c r="C9" i="2"/>
  <c r="D8" i="2"/>
  <c r="D7" i="2"/>
  <c r="D6" i="2"/>
  <c r="Q17" i="1"/>
  <c r="P17" i="1"/>
  <c r="O17" i="1"/>
  <c r="N17" i="1"/>
  <c r="M17" i="1"/>
  <c r="L17" i="1"/>
  <c r="K17" i="1"/>
  <c r="J17" i="1"/>
  <c r="I17" i="1"/>
  <c r="H17" i="1"/>
  <c r="G17" i="1"/>
  <c r="F17" i="1"/>
  <c r="S17" i="1" s="1"/>
  <c r="S16" i="1"/>
  <c r="S15" i="1"/>
  <c r="S14" i="1"/>
  <c r="S13" i="1"/>
  <c r="S12" i="1"/>
  <c r="S11" i="1"/>
  <c r="S10" i="1"/>
  <c r="S9" i="1"/>
  <c r="S8" i="1"/>
  <c r="S7" i="1"/>
  <c r="S6" i="1"/>
  <c r="S5" i="1"/>
  <c r="S4" i="1"/>
  <c r="J5" i="5" l="1"/>
  <c r="N5" i="5"/>
  <c r="J6" i="5"/>
  <c r="H7" i="14" s="1"/>
  <c r="N6" i="5"/>
  <c r="L7" i="16" s="1"/>
  <c r="J7" i="5"/>
  <c r="N7" i="5"/>
  <c r="J8" i="5"/>
  <c r="H28" i="15" s="1"/>
  <c r="N8" i="5"/>
  <c r="L28" i="10" s="1"/>
  <c r="J9" i="5"/>
  <c r="N9" i="5"/>
  <c r="J10" i="5"/>
  <c r="H30" i="15" s="1"/>
  <c r="N10" i="5"/>
  <c r="L11" i="11" s="1"/>
  <c r="J11" i="5"/>
  <c r="N11" i="5"/>
  <c r="J12" i="5"/>
  <c r="H13" i="16" s="1"/>
  <c r="N12" i="5"/>
  <c r="L32" i="10" s="1"/>
  <c r="J13" i="5"/>
  <c r="N13" i="5"/>
  <c r="J14" i="5"/>
  <c r="H15" i="14" s="1"/>
  <c r="N14" i="5"/>
  <c r="L15" i="16" s="1"/>
  <c r="J15" i="5"/>
  <c r="N15" i="5"/>
  <c r="J16" i="5"/>
  <c r="H36" i="15" s="1"/>
  <c r="N16" i="5"/>
  <c r="L36" i="15" s="1"/>
  <c r="S6" i="4"/>
  <c r="S10" i="4"/>
  <c r="S14" i="4"/>
  <c r="G17" i="4"/>
  <c r="G4" i="5" s="1"/>
  <c r="E24" i="9" s="1"/>
  <c r="K17" i="4"/>
  <c r="K5" i="5" s="1"/>
  <c r="O17" i="4"/>
  <c r="O6" i="5" s="1"/>
  <c r="J4" i="5"/>
  <c r="H5" i="16" s="1"/>
  <c r="N4" i="5"/>
  <c r="L24" i="17" s="1"/>
  <c r="L35" i="15"/>
  <c r="H35" i="15"/>
  <c r="L31" i="15"/>
  <c r="H31" i="15"/>
  <c r="L27" i="15"/>
  <c r="H27" i="15"/>
  <c r="H34" i="15"/>
  <c r="H26" i="15"/>
  <c r="L33" i="15"/>
  <c r="H33" i="15"/>
  <c r="L29" i="15"/>
  <c r="H29" i="15"/>
  <c r="L25" i="15"/>
  <c r="H25" i="15"/>
  <c r="H34" i="17"/>
  <c r="H26" i="17"/>
  <c r="L33" i="17"/>
  <c r="H33" i="17"/>
  <c r="L29" i="17"/>
  <c r="H29" i="17"/>
  <c r="L25" i="17"/>
  <c r="H25" i="17"/>
  <c r="H28" i="17"/>
  <c r="L35" i="17"/>
  <c r="H31" i="17"/>
  <c r="L27" i="17"/>
  <c r="H24" i="17"/>
  <c r="H35" i="17"/>
  <c r="L31" i="17"/>
  <c r="H27" i="17"/>
  <c r="L35" i="10"/>
  <c r="H35" i="10"/>
  <c r="L31" i="10"/>
  <c r="H31" i="10"/>
  <c r="L27" i="10"/>
  <c r="H27" i="10"/>
  <c r="H34" i="10"/>
  <c r="H26" i="10"/>
  <c r="L33" i="10"/>
  <c r="H29" i="10"/>
  <c r="L25" i="10"/>
  <c r="H32" i="10"/>
  <c r="H33" i="10"/>
  <c r="L29" i="10"/>
  <c r="H25" i="10"/>
  <c r="H36" i="10"/>
  <c r="D16" i="2"/>
  <c r="F11" i="5" s="1"/>
  <c r="S7" i="4"/>
  <c r="S11" i="4"/>
  <c r="S15" i="4"/>
  <c r="H17" i="4"/>
  <c r="H7" i="5" s="1"/>
  <c r="L17" i="4"/>
  <c r="L4" i="5" s="1"/>
  <c r="J5" i="11" s="1"/>
  <c r="P17" i="4"/>
  <c r="P5" i="5" s="1"/>
  <c r="N25" i="16" s="1"/>
  <c r="F9" i="5"/>
  <c r="L16" i="14"/>
  <c r="H16" i="14"/>
  <c r="L12" i="14"/>
  <c r="H12" i="14"/>
  <c r="L8" i="14"/>
  <c r="H8" i="14"/>
  <c r="H11" i="14"/>
  <c r="L14" i="14"/>
  <c r="H14" i="14"/>
  <c r="L10" i="14"/>
  <c r="H10" i="14"/>
  <c r="D10" i="14"/>
  <c r="L6" i="14"/>
  <c r="H6" i="14"/>
  <c r="H13" i="14"/>
  <c r="H5" i="14"/>
  <c r="H11" i="16"/>
  <c r="L14" i="16"/>
  <c r="H14" i="16"/>
  <c r="L10" i="16"/>
  <c r="H10" i="16"/>
  <c r="D10" i="16"/>
  <c r="L6" i="16"/>
  <c r="H6" i="16"/>
  <c r="H17" i="16"/>
  <c r="H9" i="16"/>
  <c r="L5" i="16"/>
  <c r="L16" i="16"/>
  <c r="H16" i="16"/>
  <c r="L12" i="16"/>
  <c r="H12" i="16"/>
  <c r="D12" i="16"/>
  <c r="L8" i="16"/>
  <c r="H8" i="16"/>
  <c r="M7" i="16"/>
  <c r="H17" i="9"/>
  <c r="H9" i="9"/>
  <c r="L5" i="9"/>
  <c r="L16" i="9"/>
  <c r="H16" i="9"/>
  <c r="L12" i="9"/>
  <c r="H12" i="9"/>
  <c r="D12" i="9"/>
  <c r="L8" i="9"/>
  <c r="H8" i="9"/>
  <c r="M7" i="9"/>
  <c r="H11" i="9"/>
  <c r="I6" i="9"/>
  <c r="H14" i="9"/>
  <c r="L10" i="9"/>
  <c r="D10" i="9"/>
  <c r="F8" i="9"/>
  <c r="H6" i="9"/>
  <c r="H15" i="9"/>
  <c r="L14" i="9"/>
  <c r="H10" i="9"/>
  <c r="L6" i="9"/>
  <c r="M7" i="11"/>
  <c r="I6" i="11"/>
  <c r="L17" i="11"/>
  <c r="L16" i="11"/>
  <c r="H16" i="11"/>
  <c r="L14" i="11"/>
  <c r="H14" i="11"/>
  <c r="L12" i="11"/>
  <c r="H12" i="11"/>
  <c r="D12" i="11"/>
  <c r="L10" i="11"/>
  <c r="H10" i="11"/>
  <c r="D10" i="11"/>
  <c r="H9" i="11"/>
  <c r="L8" i="11"/>
  <c r="H8" i="11"/>
  <c r="H7" i="11"/>
  <c r="L6" i="11"/>
  <c r="H6" i="11"/>
  <c r="H5" i="11"/>
  <c r="F8" i="11"/>
  <c r="D17" i="2"/>
  <c r="S4" i="4"/>
  <c r="S17" i="4" s="1"/>
  <c r="I17" i="4"/>
  <c r="M17" i="4"/>
  <c r="Q17" i="4"/>
  <c r="L33" i="14"/>
  <c r="H33" i="14"/>
  <c r="L29" i="14"/>
  <c r="H29" i="14"/>
  <c r="D29" i="14"/>
  <c r="F27" i="14"/>
  <c r="L25" i="14"/>
  <c r="H25" i="14"/>
  <c r="H36" i="14"/>
  <c r="H28" i="14"/>
  <c r="L35" i="14"/>
  <c r="H35" i="14"/>
  <c r="L31" i="14"/>
  <c r="H31" i="14"/>
  <c r="D31" i="14"/>
  <c r="L27" i="14"/>
  <c r="H27" i="14"/>
  <c r="M26" i="14"/>
  <c r="H34" i="14"/>
  <c r="H26" i="14"/>
  <c r="I25" i="14"/>
  <c r="H36" i="16"/>
  <c r="H28" i="16"/>
  <c r="L35" i="16"/>
  <c r="H35" i="16"/>
  <c r="L31" i="16"/>
  <c r="H31" i="16"/>
  <c r="D31" i="16"/>
  <c r="L27" i="16"/>
  <c r="H27" i="16"/>
  <c r="M26" i="16"/>
  <c r="H30" i="16"/>
  <c r="I25" i="16"/>
  <c r="L33" i="16"/>
  <c r="H33" i="16"/>
  <c r="L29" i="16"/>
  <c r="H29" i="16"/>
  <c r="D29" i="16"/>
  <c r="F27" i="16"/>
  <c r="L25" i="16"/>
  <c r="H25" i="16"/>
  <c r="L33" i="9"/>
  <c r="H33" i="9"/>
  <c r="L29" i="9"/>
  <c r="H29" i="9"/>
  <c r="D29" i="9"/>
  <c r="F27" i="9"/>
  <c r="L25" i="9"/>
  <c r="H36" i="9"/>
  <c r="H28" i="9"/>
  <c r="L35" i="9"/>
  <c r="H31" i="9"/>
  <c r="L27" i="9"/>
  <c r="I25" i="9"/>
  <c r="H26" i="9"/>
  <c r="H25" i="9"/>
  <c r="H35" i="9"/>
  <c r="L31" i="9"/>
  <c r="M26" i="9"/>
  <c r="H30" i="9"/>
  <c r="D31" i="9"/>
  <c r="H27" i="9"/>
  <c r="L34" i="9"/>
  <c r="M26" i="11"/>
  <c r="I25" i="11"/>
  <c r="H36" i="11"/>
  <c r="L35" i="11"/>
  <c r="H35" i="11"/>
  <c r="H34" i="11"/>
  <c r="L33" i="11"/>
  <c r="H33" i="11"/>
  <c r="H32" i="11"/>
  <c r="L31" i="11"/>
  <c r="H31" i="11"/>
  <c r="D31" i="11"/>
  <c r="L29" i="11"/>
  <c r="H29" i="11"/>
  <c r="D29" i="11"/>
  <c r="L27" i="11"/>
  <c r="H27" i="11"/>
  <c r="L25" i="11"/>
  <c r="H25" i="11"/>
  <c r="F27" i="11"/>
  <c r="D14" i="2"/>
  <c r="D19" i="2" s="1"/>
  <c r="H15" i="15"/>
  <c r="L14" i="15"/>
  <c r="H14" i="15"/>
  <c r="H17" i="15"/>
  <c r="L16" i="15"/>
  <c r="H16" i="15"/>
  <c r="L12" i="15"/>
  <c r="H12" i="15"/>
  <c r="D12" i="15"/>
  <c r="L8" i="15"/>
  <c r="H8" i="15"/>
  <c r="M7" i="15"/>
  <c r="H11" i="15"/>
  <c r="I6" i="15"/>
  <c r="J5" i="15"/>
  <c r="L10" i="15"/>
  <c r="H10" i="15"/>
  <c r="D10" i="15"/>
  <c r="F8" i="15"/>
  <c r="L6" i="15"/>
  <c r="H6" i="15"/>
  <c r="H9" i="15"/>
  <c r="L5" i="15"/>
  <c r="H17" i="17"/>
  <c r="L16" i="17"/>
  <c r="H16" i="17"/>
  <c r="L12" i="17"/>
  <c r="H12" i="17"/>
  <c r="D12" i="17"/>
  <c r="H15" i="17"/>
  <c r="F8" i="17"/>
  <c r="L6" i="17"/>
  <c r="H6" i="17"/>
  <c r="L14" i="17"/>
  <c r="H10" i="17"/>
  <c r="H9" i="17"/>
  <c r="L8" i="17"/>
  <c r="H14" i="17"/>
  <c r="L10" i="17"/>
  <c r="D10" i="17"/>
  <c r="H8" i="17"/>
  <c r="M7" i="17"/>
  <c r="I6" i="17"/>
  <c r="L5" i="17"/>
  <c r="L14" i="10"/>
  <c r="H14" i="10"/>
  <c r="L10" i="10"/>
  <c r="H10" i="10"/>
  <c r="D10" i="10"/>
  <c r="F8" i="10"/>
  <c r="L6" i="10"/>
  <c r="H6" i="10"/>
  <c r="H17" i="10"/>
  <c r="H9" i="10"/>
  <c r="H16" i="10"/>
  <c r="L12" i="10"/>
  <c r="D12" i="10"/>
  <c r="H8" i="10"/>
  <c r="M7" i="10"/>
  <c r="I6" i="10"/>
  <c r="H12" i="10"/>
  <c r="L8" i="10"/>
  <c r="H7" i="10"/>
  <c r="L16" i="10"/>
  <c r="H15" i="10"/>
  <c r="L11" i="10" l="1"/>
  <c r="L15" i="17"/>
  <c r="L26" i="16"/>
  <c r="L15" i="11"/>
  <c r="L18" i="11" s="1"/>
  <c r="L7" i="14"/>
  <c r="L13" i="10"/>
  <c r="L13" i="17"/>
  <c r="L7" i="15"/>
  <c r="J24" i="11"/>
  <c r="L13" i="11"/>
  <c r="L11" i="9"/>
  <c r="L18" i="9" s="1"/>
  <c r="L7" i="9"/>
  <c r="L13" i="9"/>
  <c r="L13" i="16"/>
  <c r="L30" i="17"/>
  <c r="J5" i="17"/>
  <c r="L11" i="15"/>
  <c r="L30" i="11"/>
  <c r="L37" i="11" s="1"/>
  <c r="L26" i="9"/>
  <c r="J24" i="16"/>
  <c r="L34" i="16"/>
  <c r="L15" i="14"/>
  <c r="L30" i="10"/>
  <c r="L30" i="15"/>
  <c r="H32" i="15"/>
  <c r="L17" i="15"/>
  <c r="L32" i="11"/>
  <c r="L34" i="11"/>
  <c r="L36" i="11"/>
  <c r="L24" i="9"/>
  <c r="L37" i="9" s="1"/>
  <c r="L30" i="9"/>
  <c r="L28" i="9"/>
  <c r="L36" i="9"/>
  <c r="L28" i="16"/>
  <c r="L37" i="16" s="1"/>
  <c r="L36" i="16"/>
  <c r="L26" i="14"/>
  <c r="L34" i="14"/>
  <c r="L28" i="14"/>
  <c r="L36" i="14"/>
  <c r="L11" i="16"/>
  <c r="H11" i="10"/>
  <c r="L9" i="10"/>
  <c r="L17" i="10"/>
  <c r="L7" i="17"/>
  <c r="L9" i="17"/>
  <c r="L17" i="17"/>
  <c r="L9" i="15"/>
  <c r="H13" i="15"/>
  <c r="L15" i="15"/>
  <c r="H24" i="11"/>
  <c r="H26" i="11"/>
  <c r="H28" i="11"/>
  <c r="H24" i="9"/>
  <c r="H34" i="9"/>
  <c r="H32" i="9"/>
  <c r="L30" i="16"/>
  <c r="H24" i="16"/>
  <c r="H32" i="16"/>
  <c r="J24" i="14"/>
  <c r="H30" i="14"/>
  <c r="H24" i="14"/>
  <c r="H32" i="14"/>
  <c r="H37" i="14" s="1"/>
  <c r="L5" i="11"/>
  <c r="L7" i="11"/>
  <c r="L9" i="11"/>
  <c r="H11" i="11"/>
  <c r="H18" i="11" s="1"/>
  <c r="J5" i="9"/>
  <c r="L15" i="9"/>
  <c r="L9" i="9"/>
  <c r="L17" i="9"/>
  <c r="L9" i="16"/>
  <c r="L17" i="16"/>
  <c r="H7" i="16"/>
  <c r="H15" i="16"/>
  <c r="H18" i="16" s="1"/>
  <c r="H9" i="14"/>
  <c r="H18" i="14" s="1"/>
  <c r="H17" i="14"/>
  <c r="L11" i="14"/>
  <c r="L24" i="10"/>
  <c r="H24" i="10"/>
  <c r="L26" i="10"/>
  <c r="L34" i="10"/>
  <c r="H32" i="17"/>
  <c r="H37" i="17" s="1"/>
  <c r="H36" i="17"/>
  <c r="L26" i="17"/>
  <c r="L34" i="17"/>
  <c r="L26" i="15"/>
  <c r="L34" i="15"/>
  <c r="L24" i="15"/>
  <c r="L32" i="15"/>
  <c r="L28" i="15"/>
  <c r="L7" i="10"/>
  <c r="L5" i="14"/>
  <c r="L13" i="14"/>
  <c r="L36" i="10"/>
  <c r="L28" i="17"/>
  <c r="L32" i="17"/>
  <c r="H24" i="15"/>
  <c r="H37" i="15" s="1"/>
  <c r="L5" i="10"/>
  <c r="L18" i="10" s="1"/>
  <c r="H5" i="10"/>
  <c r="J5" i="10"/>
  <c r="L15" i="10"/>
  <c r="H13" i="10"/>
  <c r="H5" i="17"/>
  <c r="H7" i="17"/>
  <c r="H11" i="17"/>
  <c r="L11" i="17"/>
  <c r="H13" i="17"/>
  <c r="H5" i="15"/>
  <c r="H18" i="15" s="1"/>
  <c r="H7" i="15"/>
  <c r="L13" i="15"/>
  <c r="L24" i="11"/>
  <c r="L26" i="11"/>
  <c r="L28" i="11"/>
  <c r="H30" i="11"/>
  <c r="J24" i="9"/>
  <c r="L32" i="9"/>
  <c r="H26" i="16"/>
  <c r="H34" i="16"/>
  <c r="L24" i="16"/>
  <c r="L32" i="16"/>
  <c r="L30" i="14"/>
  <c r="L24" i="14"/>
  <c r="L32" i="14"/>
  <c r="H13" i="11"/>
  <c r="H15" i="11"/>
  <c r="H17" i="11"/>
  <c r="H7" i="9"/>
  <c r="H5" i="9"/>
  <c r="H13" i="9"/>
  <c r="L9" i="14"/>
  <c r="L17" i="14"/>
  <c r="H28" i="10"/>
  <c r="H30" i="10"/>
  <c r="L36" i="17"/>
  <c r="H30" i="17"/>
  <c r="H37" i="11"/>
  <c r="N6" i="13"/>
  <c r="N25" i="13"/>
  <c r="N25" i="10"/>
  <c r="N25" i="17"/>
  <c r="N6" i="14"/>
  <c r="N25" i="15"/>
  <c r="E24" i="13"/>
  <c r="E5" i="13"/>
  <c r="E24" i="17"/>
  <c r="E24" i="10"/>
  <c r="E5" i="14"/>
  <c r="E24" i="15"/>
  <c r="E5" i="16"/>
  <c r="N6" i="10"/>
  <c r="L18" i="17"/>
  <c r="E24" i="16"/>
  <c r="N25" i="14"/>
  <c r="L37" i="14"/>
  <c r="Q4" i="5"/>
  <c r="Q8" i="5"/>
  <c r="Q12" i="5"/>
  <c r="Q16" i="5"/>
  <c r="Q7" i="5"/>
  <c r="Q11" i="5"/>
  <c r="Q15" i="5"/>
  <c r="Q6" i="5"/>
  <c r="Q10" i="5"/>
  <c r="Q14" i="5"/>
  <c r="Q5" i="5"/>
  <c r="Q9" i="5"/>
  <c r="Q13" i="5"/>
  <c r="E5" i="9"/>
  <c r="N6" i="9"/>
  <c r="J24" i="13"/>
  <c r="J5" i="13"/>
  <c r="J24" i="17"/>
  <c r="J5" i="14"/>
  <c r="J24" i="15"/>
  <c r="J5" i="16"/>
  <c r="J24" i="10"/>
  <c r="N25" i="11"/>
  <c r="E24" i="11"/>
  <c r="E24" i="14"/>
  <c r="M7" i="5"/>
  <c r="M11" i="5"/>
  <c r="M15" i="5"/>
  <c r="M6" i="5"/>
  <c r="M10" i="5"/>
  <c r="M14" i="5"/>
  <c r="M5" i="5"/>
  <c r="M9" i="5"/>
  <c r="M13" i="5"/>
  <c r="M4" i="5"/>
  <c r="M8" i="5"/>
  <c r="M12" i="5"/>
  <c r="M16" i="5"/>
  <c r="N6" i="16"/>
  <c r="L18" i="16"/>
  <c r="F27" i="13"/>
  <c r="F8" i="13"/>
  <c r="F8" i="14"/>
  <c r="F27" i="15"/>
  <c r="F8" i="16"/>
  <c r="F27" i="17"/>
  <c r="F27" i="10"/>
  <c r="D31" i="13"/>
  <c r="D12" i="13"/>
  <c r="D31" i="17"/>
  <c r="D31" i="10"/>
  <c r="D12" i="14"/>
  <c r="D31" i="15"/>
  <c r="M26" i="13"/>
  <c r="M7" i="13"/>
  <c r="M26" i="15"/>
  <c r="M26" i="10"/>
  <c r="M26" i="17"/>
  <c r="M7" i="14"/>
  <c r="L18" i="15"/>
  <c r="E5" i="10"/>
  <c r="N6" i="17"/>
  <c r="E5" i="17"/>
  <c r="E5" i="15"/>
  <c r="N6" i="15"/>
  <c r="N25" i="9"/>
  <c r="I6" i="5"/>
  <c r="I10" i="5"/>
  <c r="I14" i="5"/>
  <c r="I5" i="5"/>
  <c r="I9" i="5"/>
  <c r="I13" i="5"/>
  <c r="I4" i="5"/>
  <c r="I8" i="5"/>
  <c r="I12" i="5"/>
  <c r="I16" i="5"/>
  <c r="I7" i="5"/>
  <c r="I11" i="5"/>
  <c r="I15" i="5"/>
  <c r="N6" i="11"/>
  <c r="E5" i="11"/>
  <c r="I25" i="13"/>
  <c r="I6" i="13"/>
  <c r="I25" i="10"/>
  <c r="I25" i="17"/>
  <c r="I6" i="14"/>
  <c r="I25" i="15"/>
  <c r="I6" i="16"/>
  <c r="D29" i="13"/>
  <c r="D10" i="13"/>
  <c r="H37" i="10"/>
  <c r="L37" i="17"/>
  <c r="D29" i="15"/>
  <c r="L24" i="13"/>
  <c r="L5" i="13"/>
  <c r="N17" i="5"/>
  <c r="H16" i="13"/>
  <c r="H35" i="13"/>
  <c r="F14" i="5"/>
  <c r="H32" i="13"/>
  <c r="H13" i="13"/>
  <c r="L30" i="13"/>
  <c r="L11" i="13"/>
  <c r="H29" i="13"/>
  <c r="H10" i="13"/>
  <c r="H27" i="13"/>
  <c r="H8" i="13"/>
  <c r="F6" i="5"/>
  <c r="H16" i="5"/>
  <c r="P14" i="5"/>
  <c r="L13" i="5"/>
  <c r="H12" i="5"/>
  <c r="P10" i="5"/>
  <c r="L9" i="5"/>
  <c r="H8" i="5"/>
  <c r="P6" i="5"/>
  <c r="L5" i="5"/>
  <c r="H4" i="5"/>
  <c r="O15" i="5"/>
  <c r="K14" i="5"/>
  <c r="G13" i="5"/>
  <c r="O11" i="5"/>
  <c r="K10" i="5"/>
  <c r="G9" i="5"/>
  <c r="O7" i="5"/>
  <c r="K6" i="5"/>
  <c r="G5" i="5"/>
  <c r="F5" i="5"/>
  <c r="F16" i="5"/>
  <c r="H24" i="13"/>
  <c r="H5" i="13"/>
  <c r="J17" i="5"/>
  <c r="L36" i="13"/>
  <c r="L17" i="13"/>
  <c r="F15" i="5"/>
  <c r="L33" i="13"/>
  <c r="L14" i="13"/>
  <c r="L31" i="13"/>
  <c r="L12" i="13"/>
  <c r="H30" i="13"/>
  <c r="H11" i="13"/>
  <c r="L28" i="13"/>
  <c r="L9" i="13"/>
  <c r="F7" i="5"/>
  <c r="L25" i="13"/>
  <c r="L6" i="13"/>
  <c r="P15" i="5"/>
  <c r="L14" i="5"/>
  <c r="H13" i="5"/>
  <c r="P11" i="5"/>
  <c r="L10" i="5"/>
  <c r="H9" i="5"/>
  <c r="P7" i="5"/>
  <c r="L6" i="5"/>
  <c r="H5" i="5"/>
  <c r="O16" i="5"/>
  <c r="K15" i="5"/>
  <c r="G14" i="5"/>
  <c r="O12" i="5"/>
  <c r="K11" i="5"/>
  <c r="G10" i="5"/>
  <c r="O8" i="5"/>
  <c r="K7" i="5"/>
  <c r="G6" i="5"/>
  <c r="O4" i="5"/>
  <c r="D29" i="17"/>
  <c r="F12" i="5"/>
  <c r="F4" i="5"/>
  <c r="H36" i="13"/>
  <c r="H17" i="13"/>
  <c r="L15" i="13"/>
  <c r="L34" i="13"/>
  <c r="H33" i="13"/>
  <c r="H14" i="13"/>
  <c r="H12" i="13"/>
  <c r="H31" i="13"/>
  <c r="F10" i="5"/>
  <c r="H28" i="13"/>
  <c r="H9" i="13"/>
  <c r="L26" i="13"/>
  <c r="L7" i="13"/>
  <c r="H25" i="13"/>
  <c r="H6" i="13"/>
  <c r="P16" i="5"/>
  <c r="L15" i="5"/>
  <c r="H14" i="5"/>
  <c r="P12" i="5"/>
  <c r="L11" i="5"/>
  <c r="H10" i="5"/>
  <c r="P8" i="5"/>
  <c r="L7" i="5"/>
  <c r="H6" i="5"/>
  <c r="P4" i="5"/>
  <c r="K16" i="5"/>
  <c r="G15" i="5"/>
  <c r="O13" i="5"/>
  <c r="K12" i="5"/>
  <c r="G11" i="5"/>
  <c r="O9" i="5"/>
  <c r="K8" i="5"/>
  <c r="G7" i="5"/>
  <c r="O5" i="5"/>
  <c r="K4" i="5"/>
  <c r="F13" i="5"/>
  <c r="D29" i="10"/>
  <c r="F8" i="5"/>
  <c r="L16" i="13"/>
  <c r="L35" i="13"/>
  <c r="H15" i="13"/>
  <c r="H34" i="13"/>
  <c r="L32" i="13"/>
  <c r="L13" i="13"/>
  <c r="L29" i="13"/>
  <c r="L10" i="13"/>
  <c r="L8" i="13"/>
  <c r="L27" i="13"/>
  <c r="H26" i="13"/>
  <c r="H7" i="13"/>
  <c r="L16" i="5"/>
  <c r="H15" i="5"/>
  <c r="P13" i="5"/>
  <c r="L12" i="5"/>
  <c r="H11" i="5"/>
  <c r="P9" i="5"/>
  <c r="L8" i="5"/>
  <c r="G16" i="5"/>
  <c r="O14" i="5"/>
  <c r="K13" i="5"/>
  <c r="G12" i="5"/>
  <c r="O10" i="5"/>
  <c r="K9" i="5"/>
  <c r="G8" i="5"/>
  <c r="H37" i="16" l="1"/>
  <c r="H37" i="9"/>
  <c r="L37" i="10"/>
  <c r="H18" i="9"/>
  <c r="L18" i="14"/>
  <c r="L37" i="15"/>
  <c r="H18" i="17"/>
  <c r="H18" i="10"/>
  <c r="F31" i="13"/>
  <c r="F12" i="13"/>
  <c r="F12" i="14"/>
  <c r="F31" i="15"/>
  <c r="F12" i="16"/>
  <c r="F31" i="10"/>
  <c r="F31" i="17"/>
  <c r="F12" i="11"/>
  <c r="F31" i="14"/>
  <c r="F31" i="9"/>
  <c r="F12" i="15"/>
  <c r="F12" i="10"/>
  <c r="F31" i="16"/>
  <c r="F31" i="11"/>
  <c r="F12" i="9"/>
  <c r="F12" i="17"/>
  <c r="D33" i="13"/>
  <c r="S13" i="5"/>
  <c r="D14" i="13"/>
  <c r="D33" i="17"/>
  <c r="D14" i="14"/>
  <c r="D33" i="15"/>
  <c r="D33" i="10"/>
  <c r="D14" i="9"/>
  <c r="D14" i="11"/>
  <c r="D14" i="17"/>
  <c r="D14" i="16"/>
  <c r="D33" i="11"/>
  <c r="D33" i="14"/>
  <c r="D33" i="9"/>
  <c r="D14" i="15"/>
  <c r="D33" i="16"/>
  <c r="D14" i="10"/>
  <c r="J31" i="13"/>
  <c r="J12" i="13"/>
  <c r="J31" i="15"/>
  <c r="J31" i="17"/>
  <c r="J31" i="10"/>
  <c r="J12" i="14"/>
  <c r="J12" i="16"/>
  <c r="J31" i="16"/>
  <c r="J31" i="11"/>
  <c r="J12" i="10"/>
  <c r="J12" i="17"/>
  <c r="J12" i="9"/>
  <c r="J12" i="15"/>
  <c r="J31" i="14"/>
  <c r="J31" i="9"/>
  <c r="J12" i="11"/>
  <c r="E26" i="13"/>
  <c r="E7" i="13"/>
  <c r="E7" i="14"/>
  <c r="E26" i="15"/>
  <c r="E7" i="16"/>
  <c r="E26" i="17"/>
  <c r="E26" i="10"/>
  <c r="E7" i="9"/>
  <c r="E26" i="14"/>
  <c r="E26" i="9"/>
  <c r="E7" i="11"/>
  <c r="E26" i="16"/>
  <c r="E7" i="17"/>
  <c r="E26" i="11"/>
  <c r="E7" i="15"/>
  <c r="E7" i="10"/>
  <c r="M36" i="13"/>
  <c r="M17" i="13"/>
  <c r="M36" i="15"/>
  <c r="M36" i="10"/>
  <c r="M36" i="17"/>
  <c r="M17" i="14"/>
  <c r="M36" i="16"/>
  <c r="M17" i="10"/>
  <c r="M17" i="9"/>
  <c r="M17" i="11"/>
  <c r="M17" i="17"/>
  <c r="M17" i="16"/>
  <c r="M36" i="11"/>
  <c r="M36" i="14"/>
  <c r="M17" i="15"/>
  <c r="M36" i="9"/>
  <c r="D25" i="13"/>
  <c r="S5" i="5"/>
  <c r="D6" i="13"/>
  <c r="D25" i="17"/>
  <c r="D6" i="14"/>
  <c r="D25" i="15"/>
  <c r="D25" i="10"/>
  <c r="D6" i="9"/>
  <c r="D6" i="11"/>
  <c r="D25" i="9"/>
  <c r="D6" i="15"/>
  <c r="D6" i="17"/>
  <c r="D6" i="16"/>
  <c r="D25" i="11"/>
  <c r="D25" i="14"/>
  <c r="D6" i="10"/>
  <c r="D25" i="16"/>
  <c r="J25" i="13"/>
  <c r="J6" i="13"/>
  <c r="J25" i="15"/>
  <c r="J25" i="17"/>
  <c r="J25" i="10"/>
  <c r="J6" i="14"/>
  <c r="J25" i="16"/>
  <c r="J6" i="17"/>
  <c r="J6" i="10"/>
  <c r="J6" i="11"/>
  <c r="J6" i="15"/>
  <c r="J6" i="16"/>
  <c r="J25" i="11"/>
  <c r="J6" i="9"/>
  <c r="J25" i="14"/>
  <c r="J25" i="9"/>
  <c r="G17" i="13"/>
  <c r="G36" i="13"/>
  <c r="G36" i="15"/>
  <c r="G36" i="10"/>
  <c r="G36" i="17"/>
  <c r="G17" i="14"/>
  <c r="G17" i="16"/>
  <c r="G36" i="16"/>
  <c r="G36" i="9"/>
  <c r="G17" i="15"/>
  <c r="G17" i="11"/>
  <c r="G17" i="9"/>
  <c r="G36" i="14"/>
  <c r="G17" i="10"/>
  <c r="G17" i="17"/>
  <c r="G36" i="11"/>
  <c r="K13" i="13"/>
  <c r="K32" i="13"/>
  <c r="K32" i="17"/>
  <c r="K32" i="10"/>
  <c r="K13" i="14"/>
  <c r="K32" i="15"/>
  <c r="K13" i="15"/>
  <c r="K13" i="10"/>
  <c r="K13" i="11"/>
  <c r="K13" i="9"/>
  <c r="K32" i="14"/>
  <c r="K32" i="9"/>
  <c r="K32" i="11"/>
  <c r="K13" i="17"/>
  <c r="K13" i="16"/>
  <c r="K32" i="16"/>
  <c r="O33" i="13"/>
  <c r="O14" i="13"/>
  <c r="O33" i="15"/>
  <c r="O33" i="17"/>
  <c r="O14" i="9"/>
  <c r="O33" i="10"/>
  <c r="O14" i="14"/>
  <c r="O14" i="16"/>
  <c r="O33" i="16"/>
  <c r="O14" i="15"/>
  <c r="O14" i="17"/>
  <c r="O14" i="10"/>
  <c r="O14" i="11"/>
  <c r="O33" i="9"/>
  <c r="O33" i="11"/>
  <c r="O33" i="14"/>
  <c r="O27" i="13"/>
  <c r="O8" i="13"/>
  <c r="O27" i="15"/>
  <c r="O27" i="10"/>
  <c r="O27" i="17"/>
  <c r="O8" i="14"/>
  <c r="O27" i="16"/>
  <c r="O27" i="11"/>
  <c r="O8" i="17"/>
  <c r="O8" i="9"/>
  <c r="O27" i="9"/>
  <c r="O8" i="15"/>
  <c r="O8" i="16"/>
  <c r="O27" i="14"/>
  <c r="O8" i="11"/>
  <c r="O8" i="10"/>
  <c r="M11" i="13"/>
  <c r="M30" i="13"/>
  <c r="M30" i="15"/>
  <c r="M30" i="10"/>
  <c r="M30" i="17"/>
  <c r="M11" i="14"/>
  <c r="M11" i="16"/>
  <c r="M11" i="11"/>
  <c r="M30" i="16"/>
  <c r="M30" i="9"/>
  <c r="M30" i="11"/>
  <c r="M11" i="15"/>
  <c r="M11" i="10"/>
  <c r="M11" i="9"/>
  <c r="M30" i="14"/>
  <c r="M11" i="17"/>
  <c r="E36" i="13"/>
  <c r="E17" i="13"/>
  <c r="E36" i="17"/>
  <c r="E17" i="14"/>
  <c r="E36" i="15"/>
  <c r="E36" i="10"/>
  <c r="E17" i="16"/>
  <c r="E17" i="11"/>
  <c r="E36" i="14"/>
  <c r="E36" i="9"/>
  <c r="E36" i="11"/>
  <c r="E17" i="15"/>
  <c r="E36" i="16"/>
  <c r="E17" i="10"/>
  <c r="E17" i="17"/>
  <c r="E17" i="9"/>
  <c r="J32" i="13"/>
  <c r="J13" i="13"/>
  <c r="J32" i="17"/>
  <c r="J13" i="14"/>
  <c r="J32" i="15"/>
  <c r="J13" i="16"/>
  <c r="J32" i="10"/>
  <c r="J13" i="11"/>
  <c r="J32" i="9"/>
  <c r="J13" i="17"/>
  <c r="J13" i="9"/>
  <c r="J32" i="14"/>
  <c r="J32" i="11"/>
  <c r="J13" i="15"/>
  <c r="J32" i="16"/>
  <c r="J13" i="10"/>
  <c r="D28" i="13"/>
  <c r="D9" i="13"/>
  <c r="S8" i="5"/>
  <c r="D9" i="14"/>
  <c r="D28" i="15"/>
  <c r="D9" i="16"/>
  <c r="D28" i="17"/>
  <c r="D28" i="10"/>
  <c r="D28" i="14"/>
  <c r="D28" i="11"/>
  <c r="D9" i="17"/>
  <c r="D28" i="16"/>
  <c r="D9" i="10"/>
  <c r="D9" i="9"/>
  <c r="D9" i="15"/>
  <c r="D28" i="9"/>
  <c r="D9" i="11"/>
  <c r="I24" i="13"/>
  <c r="K17" i="5"/>
  <c r="I5" i="13"/>
  <c r="I24" i="10"/>
  <c r="I5" i="14"/>
  <c r="I24" i="15"/>
  <c r="I5" i="16"/>
  <c r="I24" i="17"/>
  <c r="I24" i="14"/>
  <c r="I24" i="11"/>
  <c r="I5" i="9"/>
  <c r="I24" i="16"/>
  <c r="I24" i="9"/>
  <c r="I5" i="11"/>
  <c r="I5" i="15"/>
  <c r="I5" i="10"/>
  <c r="I5" i="17"/>
  <c r="M29" i="13"/>
  <c r="M10" i="13"/>
  <c r="M29" i="17"/>
  <c r="M10" i="14"/>
  <c r="M29" i="15"/>
  <c r="M10" i="16"/>
  <c r="M29" i="10"/>
  <c r="M29" i="11"/>
  <c r="M10" i="15"/>
  <c r="M29" i="14"/>
  <c r="M29" i="9"/>
  <c r="M10" i="17"/>
  <c r="M10" i="9"/>
  <c r="M29" i="16"/>
  <c r="M10" i="10"/>
  <c r="M10" i="11"/>
  <c r="E35" i="13"/>
  <c r="E16" i="13"/>
  <c r="E35" i="15"/>
  <c r="E35" i="10"/>
  <c r="E16" i="9"/>
  <c r="E35" i="17"/>
  <c r="E16" i="14"/>
  <c r="E35" i="16"/>
  <c r="E35" i="11"/>
  <c r="E16" i="15"/>
  <c r="E16" i="17"/>
  <c r="E16" i="10"/>
  <c r="E16" i="16"/>
  <c r="E35" i="9"/>
  <c r="E16" i="11"/>
  <c r="E35" i="14"/>
  <c r="J27" i="13"/>
  <c r="J8" i="13"/>
  <c r="J27" i="15"/>
  <c r="J27" i="17"/>
  <c r="J27" i="10"/>
  <c r="J8" i="14"/>
  <c r="J8" i="16"/>
  <c r="J8" i="9"/>
  <c r="J27" i="16"/>
  <c r="J27" i="11"/>
  <c r="J8" i="10"/>
  <c r="J8" i="15"/>
  <c r="J8" i="17"/>
  <c r="J27" i="14"/>
  <c r="J27" i="9"/>
  <c r="J8" i="11"/>
  <c r="N32" i="13"/>
  <c r="N13" i="13"/>
  <c r="N13" i="14"/>
  <c r="N32" i="15"/>
  <c r="N13" i="16"/>
  <c r="N32" i="10"/>
  <c r="N32" i="17"/>
  <c r="N32" i="14"/>
  <c r="N32" i="11"/>
  <c r="N13" i="15"/>
  <c r="N13" i="17"/>
  <c r="N32" i="16"/>
  <c r="N32" i="9"/>
  <c r="N13" i="9"/>
  <c r="N13" i="10"/>
  <c r="N13" i="11"/>
  <c r="D32" i="13"/>
  <c r="D13" i="13"/>
  <c r="S12" i="5"/>
  <c r="D32" i="17"/>
  <c r="D32" i="10"/>
  <c r="D13" i="14"/>
  <c r="D32" i="15"/>
  <c r="D13" i="16"/>
  <c r="D32" i="14"/>
  <c r="D32" i="11"/>
  <c r="D32" i="16"/>
  <c r="D13" i="15"/>
  <c r="D13" i="17"/>
  <c r="D13" i="10"/>
  <c r="D13" i="9"/>
  <c r="D13" i="11"/>
  <c r="D32" i="9"/>
  <c r="I27" i="13"/>
  <c r="I8" i="13"/>
  <c r="I8" i="9"/>
  <c r="I8" i="14"/>
  <c r="I27" i="15"/>
  <c r="I27" i="17"/>
  <c r="I27" i="10"/>
  <c r="I8" i="10"/>
  <c r="I8" i="15"/>
  <c r="I8" i="16"/>
  <c r="I27" i="9"/>
  <c r="I8" i="11"/>
  <c r="I27" i="14"/>
  <c r="I8" i="17"/>
  <c r="I27" i="16"/>
  <c r="I27" i="11"/>
  <c r="M32" i="13"/>
  <c r="M13" i="13"/>
  <c r="M32" i="15"/>
  <c r="M32" i="10"/>
  <c r="M32" i="17"/>
  <c r="M13" i="14"/>
  <c r="M32" i="16"/>
  <c r="M13" i="10"/>
  <c r="M13" i="9"/>
  <c r="M13" i="16"/>
  <c r="M13" i="11"/>
  <c r="M32" i="14"/>
  <c r="M32" i="9"/>
  <c r="M13" i="15"/>
  <c r="M32" i="11"/>
  <c r="M13" i="17"/>
  <c r="F6" i="13"/>
  <c r="F25" i="13"/>
  <c r="F6" i="14"/>
  <c r="F25" i="15"/>
  <c r="F6" i="16"/>
  <c r="F25" i="10"/>
  <c r="F25" i="17"/>
  <c r="F6" i="9"/>
  <c r="F25" i="14"/>
  <c r="F6" i="17"/>
  <c r="F25" i="16"/>
  <c r="F25" i="9"/>
  <c r="F6" i="11"/>
  <c r="F6" i="15"/>
  <c r="F6" i="10"/>
  <c r="F25" i="11"/>
  <c r="J30" i="13"/>
  <c r="J11" i="13"/>
  <c r="J11" i="14"/>
  <c r="J30" i="15"/>
  <c r="J30" i="17"/>
  <c r="J30" i="10"/>
  <c r="J11" i="16"/>
  <c r="J30" i="9"/>
  <c r="J30" i="14"/>
  <c r="J11" i="9"/>
  <c r="J11" i="11"/>
  <c r="J30" i="16"/>
  <c r="J11" i="15"/>
  <c r="J30" i="11"/>
  <c r="J11" i="17"/>
  <c r="J11" i="10"/>
  <c r="N16" i="13"/>
  <c r="N35" i="13"/>
  <c r="N35" i="10"/>
  <c r="N35" i="17"/>
  <c r="N16" i="14"/>
  <c r="N35" i="15"/>
  <c r="N16" i="16"/>
  <c r="N16" i="9"/>
  <c r="N16" i="11"/>
  <c r="N35" i="14"/>
  <c r="N35" i="9"/>
  <c r="N16" i="15"/>
  <c r="N35" i="11"/>
  <c r="N16" i="17"/>
  <c r="N35" i="16"/>
  <c r="N16" i="10"/>
  <c r="S15" i="5"/>
  <c r="D16" i="13"/>
  <c r="D35" i="13"/>
  <c r="D35" i="17"/>
  <c r="D35" i="10"/>
  <c r="D16" i="14"/>
  <c r="D35" i="15"/>
  <c r="D16" i="15"/>
  <c r="D16" i="9"/>
  <c r="D16" i="11"/>
  <c r="D35" i="14"/>
  <c r="D35" i="9"/>
  <c r="D16" i="17"/>
  <c r="D16" i="10"/>
  <c r="D16" i="16"/>
  <c r="D35" i="11"/>
  <c r="D35" i="16"/>
  <c r="H18" i="13"/>
  <c r="E29" i="13"/>
  <c r="E10" i="13"/>
  <c r="E29" i="15"/>
  <c r="E29" i="10"/>
  <c r="E29" i="17"/>
  <c r="E37" i="17" s="1"/>
  <c r="E10" i="14"/>
  <c r="E29" i="16"/>
  <c r="E29" i="9"/>
  <c r="E10" i="11"/>
  <c r="E10" i="16"/>
  <c r="E29" i="11"/>
  <c r="E10" i="15"/>
  <c r="E10" i="17"/>
  <c r="E10" i="9"/>
  <c r="E10" i="10"/>
  <c r="E29" i="14"/>
  <c r="I15" i="13"/>
  <c r="I34" i="13"/>
  <c r="I15" i="14"/>
  <c r="I34" i="15"/>
  <c r="I34" i="17"/>
  <c r="I15" i="16"/>
  <c r="I34" i="10"/>
  <c r="I15" i="9"/>
  <c r="I34" i="14"/>
  <c r="I15" i="17"/>
  <c r="I15" i="10"/>
  <c r="I15" i="11"/>
  <c r="I34" i="16"/>
  <c r="I34" i="11"/>
  <c r="I15" i="15"/>
  <c r="I34" i="9"/>
  <c r="N26" i="13"/>
  <c r="N7" i="13"/>
  <c r="N26" i="17"/>
  <c r="N26" i="10"/>
  <c r="N7" i="14"/>
  <c r="N26" i="15"/>
  <c r="N7" i="16"/>
  <c r="N26" i="14"/>
  <c r="N7" i="17"/>
  <c r="N7" i="9"/>
  <c r="N7" i="11"/>
  <c r="N26" i="16"/>
  <c r="N26" i="11"/>
  <c r="N7" i="10"/>
  <c r="N26" i="9"/>
  <c r="N7" i="15"/>
  <c r="F32" i="13"/>
  <c r="F13" i="13"/>
  <c r="F32" i="10"/>
  <c r="F32" i="17"/>
  <c r="F13" i="14"/>
  <c r="F32" i="15"/>
  <c r="F13" i="16"/>
  <c r="F32" i="9"/>
  <c r="F13" i="11"/>
  <c r="F32" i="14"/>
  <c r="F32" i="11"/>
  <c r="F13" i="15"/>
  <c r="F13" i="17"/>
  <c r="F13" i="9"/>
  <c r="F13" i="10"/>
  <c r="F32" i="16"/>
  <c r="D26" i="13"/>
  <c r="S6" i="5"/>
  <c r="D7" i="13"/>
  <c r="D7" i="14"/>
  <c r="D26" i="15"/>
  <c r="D7" i="16"/>
  <c r="D26" i="10"/>
  <c r="D26" i="17"/>
  <c r="D7" i="9"/>
  <c r="D26" i="14"/>
  <c r="D26" i="9"/>
  <c r="D7" i="10"/>
  <c r="D7" i="11"/>
  <c r="D26" i="16"/>
  <c r="D26" i="11"/>
  <c r="D7" i="17"/>
  <c r="D7" i="15"/>
  <c r="S9" i="5"/>
  <c r="G16" i="13"/>
  <c r="G35" i="13"/>
  <c r="G35" i="17"/>
  <c r="G16" i="14"/>
  <c r="G35" i="15"/>
  <c r="G16" i="16"/>
  <c r="G35" i="10"/>
  <c r="G16" i="17"/>
  <c r="G16" i="11"/>
  <c r="G35" i="14"/>
  <c r="G16" i="15"/>
  <c r="G16" i="9"/>
  <c r="G35" i="16"/>
  <c r="G35" i="11"/>
  <c r="G16" i="10"/>
  <c r="G35" i="9"/>
  <c r="G32" i="13"/>
  <c r="G13" i="13"/>
  <c r="G32" i="15"/>
  <c r="G32" i="10"/>
  <c r="G32" i="17"/>
  <c r="G13" i="14"/>
  <c r="G13" i="16"/>
  <c r="G32" i="16"/>
  <c r="G32" i="9"/>
  <c r="G13" i="15"/>
  <c r="G13" i="11"/>
  <c r="G13" i="10"/>
  <c r="G13" i="9"/>
  <c r="G32" i="14"/>
  <c r="G32" i="11"/>
  <c r="G13" i="17"/>
  <c r="G29" i="13"/>
  <c r="G10" i="13"/>
  <c r="G29" i="17"/>
  <c r="G29" i="10"/>
  <c r="G10" i="14"/>
  <c r="G29" i="15"/>
  <c r="G10" i="16"/>
  <c r="G10" i="9"/>
  <c r="G29" i="9"/>
  <c r="G29" i="11"/>
  <c r="G10" i="15"/>
  <c r="G29" i="14"/>
  <c r="G29" i="16"/>
  <c r="G10" i="17"/>
  <c r="G10" i="10"/>
  <c r="G10" i="11"/>
  <c r="G26" i="13"/>
  <c r="G7" i="13"/>
  <c r="G26" i="15"/>
  <c r="G26" i="10"/>
  <c r="G26" i="17"/>
  <c r="G7" i="14"/>
  <c r="G7" i="11"/>
  <c r="G26" i="16"/>
  <c r="G7" i="10"/>
  <c r="G26" i="11"/>
  <c r="G7" i="16"/>
  <c r="G7" i="9"/>
  <c r="G7" i="15"/>
  <c r="G7" i="17"/>
  <c r="G26" i="14"/>
  <c r="G26" i="9"/>
  <c r="K28" i="13"/>
  <c r="K9" i="13"/>
  <c r="K28" i="17"/>
  <c r="K28" i="10"/>
  <c r="K9" i="14"/>
  <c r="K28" i="15"/>
  <c r="K9" i="15"/>
  <c r="K9" i="10"/>
  <c r="K9" i="11"/>
  <c r="K9" i="9"/>
  <c r="K28" i="14"/>
  <c r="K28" i="11"/>
  <c r="K9" i="16"/>
  <c r="K28" i="16"/>
  <c r="K28" i="9"/>
  <c r="K9" i="17"/>
  <c r="K25" i="13"/>
  <c r="K6" i="13"/>
  <c r="K6" i="14"/>
  <c r="K25" i="15"/>
  <c r="K6" i="16"/>
  <c r="K25" i="17"/>
  <c r="K25" i="10"/>
  <c r="K6" i="9"/>
  <c r="K25" i="14"/>
  <c r="K25" i="9"/>
  <c r="K25" i="16"/>
  <c r="K6" i="11"/>
  <c r="K6" i="10"/>
  <c r="K6" i="17"/>
  <c r="K25" i="11"/>
  <c r="K6" i="15"/>
  <c r="K16" i="13"/>
  <c r="K35" i="13"/>
  <c r="K16" i="14"/>
  <c r="K35" i="15"/>
  <c r="K16" i="16"/>
  <c r="K35" i="10"/>
  <c r="K35" i="17"/>
  <c r="K16" i="11"/>
  <c r="K35" i="14"/>
  <c r="K35" i="9"/>
  <c r="K16" i="15"/>
  <c r="K16" i="17"/>
  <c r="K16" i="9"/>
  <c r="K35" i="16"/>
  <c r="K35" i="11"/>
  <c r="K16" i="10"/>
  <c r="O29" i="13"/>
  <c r="O10" i="13"/>
  <c r="O29" i="15"/>
  <c r="O10" i="9"/>
  <c r="O29" i="17"/>
  <c r="O29" i="10"/>
  <c r="O10" i="14"/>
  <c r="O29" i="16"/>
  <c r="O10" i="11"/>
  <c r="O10" i="17"/>
  <c r="O10" i="10"/>
  <c r="O10" i="16"/>
  <c r="O29" i="9"/>
  <c r="O29" i="11"/>
  <c r="O10" i="15"/>
  <c r="O29" i="14"/>
  <c r="O26" i="13"/>
  <c r="O7" i="13"/>
  <c r="O26" i="17"/>
  <c r="O26" i="10"/>
  <c r="O7" i="14"/>
  <c r="O26" i="15"/>
  <c r="O7" i="16"/>
  <c r="O7" i="15"/>
  <c r="O7" i="17"/>
  <c r="O7" i="9"/>
  <c r="O26" i="14"/>
  <c r="O26" i="9"/>
  <c r="O7" i="11"/>
  <c r="O26" i="16"/>
  <c r="O7" i="10"/>
  <c r="O26" i="11"/>
  <c r="O36" i="13"/>
  <c r="O17" i="13"/>
  <c r="O36" i="17"/>
  <c r="O17" i="14"/>
  <c r="O36" i="15"/>
  <c r="O17" i="16"/>
  <c r="O36" i="10"/>
  <c r="O17" i="11"/>
  <c r="O17" i="17"/>
  <c r="O17" i="9"/>
  <c r="O36" i="14"/>
  <c r="O36" i="11"/>
  <c r="O36" i="16"/>
  <c r="O17" i="10"/>
  <c r="O17" i="15"/>
  <c r="O36" i="9"/>
  <c r="M15" i="13"/>
  <c r="M34" i="13"/>
  <c r="M34" i="15"/>
  <c r="M34" i="10"/>
  <c r="M34" i="17"/>
  <c r="M15" i="14"/>
  <c r="M15" i="16"/>
  <c r="M15" i="11"/>
  <c r="M34" i="16"/>
  <c r="M34" i="11"/>
  <c r="M15" i="15"/>
  <c r="M34" i="9"/>
  <c r="M15" i="10"/>
  <c r="M15" i="9"/>
  <c r="M15" i="17"/>
  <c r="M34" i="14"/>
  <c r="M33" i="13"/>
  <c r="M14" i="13"/>
  <c r="M33" i="17"/>
  <c r="M14" i="14"/>
  <c r="M33" i="15"/>
  <c r="M14" i="16"/>
  <c r="M33" i="10"/>
  <c r="M33" i="11"/>
  <c r="M33" i="14"/>
  <c r="M14" i="15"/>
  <c r="M33" i="16"/>
  <c r="M33" i="9"/>
  <c r="M14" i="17"/>
  <c r="M14" i="9"/>
  <c r="M14" i="10"/>
  <c r="M14" i="11"/>
  <c r="N17" i="13"/>
  <c r="N36" i="13"/>
  <c r="N17" i="14"/>
  <c r="N36" i="15"/>
  <c r="N17" i="16"/>
  <c r="N36" i="10"/>
  <c r="N36" i="17"/>
  <c r="N36" i="14"/>
  <c r="N36" i="11"/>
  <c r="N17" i="15"/>
  <c r="N36" i="16"/>
  <c r="N36" i="9"/>
  <c r="N17" i="17"/>
  <c r="N17" i="10"/>
  <c r="N17" i="9"/>
  <c r="N17" i="11"/>
  <c r="F29" i="13"/>
  <c r="F10" i="13"/>
  <c r="F10" i="14"/>
  <c r="F29" i="15"/>
  <c r="F10" i="16"/>
  <c r="F29" i="10"/>
  <c r="F29" i="17"/>
  <c r="F10" i="9"/>
  <c r="F29" i="14"/>
  <c r="F10" i="17"/>
  <c r="F29" i="16"/>
  <c r="F10" i="11"/>
  <c r="F29" i="9"/>
  <c r="F10" i="15"/>
  <c r="F29" i="11"/>
  <c r="F10" i="10"/>
  <c r="E33" i="13"/>
  <c r="E14" i="13"/>
  <c r="E33" i="15"/>
  <c r="E33" i="10"/>
  <c r="E33" i="17"/>
  <c r="E14" i="14"/>
  <c r="E14" i="9"/>
  <c r="E33" i="16"/>
  <c r="E14" i="10"/>
  <c r="E14" i="11"/>
  <c r="E14" i="16"/>
  <c r="E33" i="11"/>
  <c r="E33" i="14"/>
  <c r="E14" i="15"/>
  <c r="E33" i="9"/>
  <c r="E14" i="17"/>
  <c r="F17" i="13"/>
  <c r="F36" i="13"/>
  <c r="F36" i="10"/>
  <c r="F36" i="17"/>
  <c r="F17" i="14"/>
  <c r="F36" i="15"/>
  <c r="F17" i="16"/>
  <c r="F17" i="9"/>
  <c r="F17" i="10"/>
  <c r="F17" i="11"/>
  <c r="F36" i="14"/>
  <c r="F36" i="11"/>
  <c r="F17" i="15"/>
  <c r="F17" i="17"/>
  <c r="F36" i="16"/>
  <c r="F36" i="9"/>
  <c r="G30" i="13"/>
  <c r="G11" i="13"/>
  <c r="G30" i="15"/>
  <c r="G30" i="17"/>
  <c r="G30" i="10"/>
  <c r="G11" i="14"/>
  <c r="G11" i="11"/>
  <c r="G30" i="16"/>
  <c r="G11" i="10"/>
  <c r="G11" i="9"/>
  <c r="G30" i="11"/>
  <c r="G11" i="16"/>
  <c r="G11" i="15"/>
  <c r="G30" i="14"/>
  <c r="G30" i="9"/>
  <c r="G11" i="17"/>
  <c r="E32" i="13"/>
  <c r="E13" i="13"/>
  <c r="E32" i="17"/>
  <c r="E13" i="14"/>
  <c r="E32" i="15"/>
  <c r="E13" i="16"/>
  <c r="E32" i="10"/>
  <c r="E13" i="11"/>
  <c r="E13" i="17"/>
  <c r="E32" i="14"/>
  <c r="E32" i="9"/>
  <c r="E32" i="11"/>
  <c r="E13" i="15"/>
  <c r="E13" i="9"/>
  <c r="E32" i="16"/>
  <c r="E13" i="10"/>
  <c r="J28" i="13"/>
  <c r="J9" i="13"/>
  <c r="J28" i="17"/>
  <c r="J9" i="14"/>
  <c r="J28" i="15"/>
  <c r="J9" i="16"/>
  <c r="J28" i="10"/>
  <c r="J9" i="9"/>
  <c r="J9" i="11"/>
  <c r="J9" i="15"/>
  <c r="J9" i="10"/>
  <c r="J28" i="14"/>
  <c r="J28" i="11"/>
  <c r="J28" i="16"/>
  <c r="J28" i="9"/>
  <c r="J9" i="17"/>
  <c r="N14" i="13"/>
  <c r="N33" i="13"/>
  <c r="N33" i="10"/>
  <c r="N33" i="17"/>
  <c r="N14" i="14"/>
  <c r="N33" i="15"/>
  <c r="N14" i="11"/>
  <c r="N33" i="9"/>
  <c r="N14" i="15"/>
  <c r="N14" i="16"/>
  <c r="N33" i="11"/>
  <c r="N14" i="9"/>
  <c r="N33" i="14"/>
  <c r="N14" i="17"/>
  <c r="N33" i="16"/>
  <c r="N14" i="10"/>
  <c r="M25" i="13"/>
  <c r="M6" i="13"/>
  <c r="M25" i="17"/>
  <c r="M6" i="14"/>
  <c r="M25" i="15"/>
  <c r="M6" i="16"/>
  <c r="M25" i="10"/>
  <c r="M25" i="11"/>
  <c r="M6" i="15"/>
  <c r="M25" i="14"/>
  <c r="M25" i="16"/>
  <c r="M25" i="9"/>
  <c r="M6" i="17"/>
  <c r="M6" i="9"/>
  <c r="M6" i="10"/>
  <c r="M6" i="11"/>
  <c r="E31" i="13"/>
  <c r="E12" i="13"/>
  <c r="E31" i="15"/>
  <c r="E31" i="17"/>
  <c r="E31" i="10"/>
  <c r="E12" i="9"/>
  <c r="E12" i="14"/>
  <c r="E12" i="16"/>
  <c r="E31" i="16"/>
  <c r="E31" i="11"/>
  <c r="E12" i="15"/>
  <c r="E12" i="17"/>
  <c r="E12" i="10"/>
  <c r="E31" i="9"/>
  <c r="E31" i="14"/>
  <c r="E12" i="11"/>
  <c r="I17" i="13"/>
  <c r="I36" i="13"/>
  <c r="I17" i="14"/>
  <c r="I36" i="15"/>
  <c r="I17" i="16"/>
  <c r="I36" i="17"/>
  <c r="I36" i="10"/>
  <c r="I17" i="9"/>
  <c r="I36" i="14"/>
  <c r="I36" i="9"/>
  <c r="I36" i="11"/>
  <c r="I17" i="15"/>
  <c r="I17" i="10"/>
  <c r="I36" i="16"/>
  <c r="I17" i="17"/>
  <c r="I17" i="11"/>
  <c r="N28" i="13"/>
  <c r="N9" i="13"/>
  <c r="N9" i="14"/>
  <c r="N28" i="15"/>
  <c r="N9" i="16"/>
  <c r="N28" i="10"/>
  <c r="N28" i="17"/>
  <c r="N28" i="14"/>
  <c r="N28" i="11"/>
  <c r="N28" i="16"/>
  <c r="N28" i="9"/>
  <c r="N9" i="17"/>
  <c r="N9" i="11"/>
  <c r="N9" i="10"/>
  <c r="N9" i="9"/>
  <c r="N9" i="15"/>
  <c r="F34" i="13"/>
  <c r="F15" i="13"/>
  <c r="F34" i="17"/>
  <c r="F34" i="10"/>
  <c r="F15" i="9"/>
  <c r="F15" i="14"/>
  <c r="F34" i="15"/>
  <c r="F34" i="11"/>
  <c r="F15" i="17"/>
  <c r="F15" i="10"/>
  <c r="F34" i="9"/>
  <c r="F34" i="14"/>
  <c r="F15" i="16"/>
  <c r="F15" i="11"/>
  <c r="F15" i="15"/>
  <c r="F34" i="16"/>
  <c r="M28" i="13"/>
  <c r="M9" i="13"/>
  <c r="M28" i="15"/>
  <c r="M28" i="10"/>
  <c r="M28" i="17"/>
  <c r="M9" i="14"/>
  <c r="M28" i="16"/>
  <c r="M9" i="10"/>
  <c r="M9" i="16"/>
  <c r="M9" i="9"/>
  <c r="M9" i="11"/>
  <c r="M9" i="15"/>
  <c r="M9" i="17"/>
  <c r="M28" i="14"/>
  <c r="M28" i="9"/>
  <c r="M28" i="11"/>
  <c r="E34" i="13"/>
  <c r="E15" i="13"/>
  <c r="E15" i="14"/>
  <c r="E34" i="15"/>
  <c r="E15" i="16"/>
  <c r="E34" i="17"/>
  <c r="E34" i="10"/>
  <c r="E15" i="17"/>
  <c r="E15" i="9"/>
  <c r="E34" i="14"/>
  <c r="E15" i="11"/>
  <c r="E34" i="16"/>
  <c r="E34" i="9"/>
  <c r="E34" i="11"/>
  <c r="E15" i="10"/>
  <c r="E15" i="15"/>
  <c r="J26" i="13"/>
  <c r="J7" i="13"/>
  <c r="J26" i="17"/>
  <c r="J26" i="10"/>
  <c r="J7" i="14"/>
  <c r="J26" i="15"/>
  <c r="J7" i="16"/>
  <c r="J26" i="9"/>
  <c r="J7" i="15"/>
  <c r="J7" i="17"/>
  <c r="J26" i="14"/>
  <c r="J7" i="9"/>
  <c r="J7" i="11"/>
  <c r="J26" i="16"/>
  <c r="J26" i="11"/>
  <c r="J7" i="10"/>
  <c r="N31" i="13"/>
  <c r="N12" i="13"/>
  <c r="N31" i="17"/>
  <c r="N31" i="10"/>
  <c r="N12" i="14"/>
  <c r="N31" i="15"/>
  <c r="N12" i="9"/>
  <c r="N12" i="11"/>
  <c r="N31" i="14"/>
  <c r="N31" i="9"/>
  <c r="N12" i="15"/>
  <c r="N12" i="17"/>
  <c r="N12" i="16"/>
  <c r="N31" i="16"/>
  <c r="N12" i="10"/>
  <c r="N31" i="11"/>
  <c r="H37" i="13"/>
  <c r="E25" i="13"/>
  <c r="E6" i="13"/>
  <c r="E18" i="13" s="1"/>
  <c r="E25" i="15"/>
  <c r="E25" i="10"/>
  <c r="E25" i="17"/>
  <c r="E6" i="14"/>
  <c r="E18" i="14" s="1"/>
  <c r="E6" i="9"/>
  <c r="E25" i="16"/>
  <c r="E6" i="10"/>
  <c r="E6" i="17"/>
  <c r="E18" i="17" s="1"/>
  <c r="E6" i="11"/>
  <c r="E6" i="16"/>
  <c r="E25" i="9"/>
  <c r="E25" i="11"/>
  <c r="E6" i="15"/>
  <c r="E25" i="14"/>
  <c r="I30" i="13"/>
  <c r="I11" i="13"/>
  <c r="I11" i="14"/>
  <c r="I30" i="15"/>
  <c r="I30" i="17"/>
  <c r="I11" i="16"/>
  <c r="I30" i="10"/>
  <c r="I11" i="9"/>
  <c r="I30" i="14"/>
  <c r="I11" i="17"/>
  <c r="I11" i="11"/>
  <c r="I30" i="16"/>
  <c r="I30" i="9"/>
  <c r="I30" i="11"/>
  <c r="I11" i="15"/>
  <c r="I11" i="10"/>
  <c r="M35" i="13"/>
  <c r="M16" i="13"/>
  <c r="M35" i="10"/>
  <c r="M16" i="14"/>
  <c r="M35" i="15"/>
  <c r="M35" i="17"/>
  <c r="M16" i="16"/>
  <c r="M16" i="9"/>
  <c r="M35" i="9"/>
  <c r="M16" i="11"/>
  <c r="M35" i="14"/>
  <c r="M35" i="16"/>
  <c r="M35" i="11"/>
  <c r="M16" i="15"/>
  <c r="M16" i="17"/>
  <c r="M16" i="10"/>
  <c r="F28" i="13"/>
  <c r="F9" i="13"/>
  <c r="F28" i="10"/>
  <c r="F28" i="17"/>
  <c r="F9" i="14"/>
  <c r="F28" i="15"/>
  <c r="F9" i="16"/>
  <c r="F9" i="9"/>
  <c r="F9" i="10"/>
  <c r="F9" i="11"/>
  <c r="F9" i="15"/>
  <c r="F28" i="14"/>
  <c r="F28" i="11"/>
  <c r="F28" i="16"/>
  <c r="F28" i="9"/>
  <c r="F9" i="17"/>
  <c r="J33" i="13"/>
  <c r="J14" i="13"/>
  <c r="J33" i="15"/>
  <c r="J33" i="17"/>
  <c r="J33" i="10"/>
  <c r="J14" i="14"/>
  <c r="J33" i="16"/>
  <c r="J14" i="10"/>
  <c r="J14" i="11"/>
  <c r="J14" i="15"/>
  <c r="J14" i="16"/>
  <c r="J33" i="11"/>
  <c r="J14" i="9"/>
  <c r="J33" i="9"/>
  <c r="J14" i="17"/>
  <c r="J33" i="14"/>
  <c r="D34" i="13"/>
  <c r="S14" i="5"/>
  <c r="D15" i="13"/>
  <c r="D15" i="14"/>
  <c r="D34" i="15"/>
  <c r="D15" i="16"/>
  <c r="D34" i="10"/>
  <c r="D34" i="17"/>
  <c r="D15" i="9"/>
  <c r="D34" i="14"/>
  <c r="D34" i="9"/>
  <c r="D15" i="15"/>
  <c r="D15" i="10"/>
  <c r="D15" i="11"/>
  <c r="D34" i="16"/>
  <c r="D34" i="11"/>
  <c r="D15" i="17"/>
  <c r="L18" i="13"/>
  <c r="G31" i="13"/>
  <c r="G12" i="13"/>
  <c r="G31" i="17"/>
  <c r="G12" i="14"/>
  <c r="G31" i="15"/>
  <c r="G12" i="16"/>
  <c r="G31" i="10"/>
  <c r="G12" i="11"/>
  <c r="G31" i="14"/>
  <c r="G12" i="15"/>
  <c r="G31" i="16"/>
  <c r="G31" i="9"/>
  <c r="G31" i="11"/>
  <c r="G12" i="17"/>
  <c r="G12" i="9"/>
  <c r="G12" i="10"/>
  <c r="G9" i="13"/>
  <c r="G28" i="13"/>
  <c r="G28" i="15"/>
  <c r="G28" i="10"/>
  <c r="G28" i="17"/>
  <c r="G9" i="14"/>
  <c r="G9" i="16"/>
  <c r="G28" i="16"/>
  <c r="G28" i="9"/>
  <c r="G9" i="17"/>
  <c r="G9" i="10"/>
  <c r="G9" i="15"/>
  <c r="G9" i="11"/>
  <c r="G9" i="9"/>
  <c r="G28" i="11"/>
  <c r="G28" i="14"/>
  <c r="G25" i="13"/>
  <c r="G6" i="13"/>
  <c r="G25" i="10"/>
  <c r="G6" i="14"/>
  <c r="G25" i="15"/>
  <c r="G25" i="17"/>
  <c r="G6" i="16"/>
  <c r="G25" i="11"/>
  <c r="G6" i="15"/>
  <c r="G6" i="17"/>
  <c r="G6" i="9"/>
  <c r="G25" i="14"/>
  <c r="G25" i="16"/>
  <c r="G25" i="9"/>
  <c r="G6" i="10"/>
  <c r="G6" i="11"/>
  <c r="S11" i="5"/>
  <c r="K5" i="13"/>
  <c r="K24" i="13"/>
  <c r="M17" i="5"/>
  <c r="K24" i="17"/>
  <c r="K24" i="10"/>
  <c r="K5" i="14"/>
  <c r="K24" i="15"/>
  <c r="K5" i="15"/>
  <c r="K5" i="11"/>
  <c r="K5" i="9"/>
  <c r="K24" i="14"/>
  <c r="K24" i="9"/>
  <c r="K24" i="11"/>
  <c r="K5" i="17"/>
  <c r="K5" i="10"/>
  <c r="K5" i="16"/>
  <c r="K24" i="16"/>
  <c r="K15" i="13"/>
  <c r="K34" i="13"/>
  <c r="K34" i="17"/>
  <c r="K34" i="10"/>
  <c r="K15" i="14"/>
  <c r="K34" i="15"/>
  <c r="K34" i="11"/>
  <c r="K15" i="16"/>
  <c r="K15" i="17"/>
  <c r="K34" i="14"/>
  <c r="K34" i="9"/>
  <c r="K15" i="15"/>
  <c r="K34" i="16"/>
  <c r="K15" i="10"/>
  <c r="K15" i="9"/>
  <c r="K15" i="11"/>
  <c r="K31" i="13"/>
  <c r="K12" i="13"/>
  <c r="K12" i="14"/>
  <c r="K31" i="15"/>
  <c r="K12" i="16"/>
  <c r="K31" i="10"/>
  <c r="K31" i="17"/>
  <c r="K12" i="9"/>
  <c r="K12" i="11"/>
  <c r="K31" i="14"/>
  <c r="K12" i="15"/>
  <c r="K12" i="10"/>
  <c r="K31" i="16"/>
  <c r="K31" i="11"/>
  <c r="K31" i="9"/>
  <c r="K12" i="17"/>
  <c r="O25" i="13"/>
  <c r="O6" i="13"/>
  <c r="O25" i="15"/>
  <c r="O25" i="17"/>
  <c r="O25" i="10"/>
  <c r="O6" i="9"/>
  <c r="O6" i="14"/>
  <c r="O6" i="16"/>
  <c r="O25" i="16"/>
  <c r="O6" i="11"/>
  <c r="O6" i="10"/>
  <c r="O25" i="9"/>
  <c r="O25" i="11"/>
  <c r="O6" i="15"/>
  <c r="O25" i="14"/>
  <c r="O6" i="17"/>
  <c r="O16" i="13"/>
  <c r="O35" i="13"/>
  <c r="O35" i="15"/>
  <c r="O16" i="16"/>
  <c r="O35" i="10"/>
  <c r="O35" i="17"/>
  <c r="O16" i="14"/>
  <c r="O35" i="16"/>
  <c r="O35" i="11"/>
  <c r="O16" i="17"/>
  <c r="O16" i="9"/>
  <c r="O35" i="9"/>
  <c r="O35" i="14"/>
  <c r="O16" i="15"/>
  <c r="O16" i="11"/>
  <c r="O16" i="10"/>
  <c r="O32" i="13"/>
  <c r="O13" i="13"/>
  <c r="O32" i="17"/>
  <c r="O13" i="14"/>
  <c r="O32" i="15"/>
  <c r="O13" i="16"/>
  <c r="O32" i="10"/>
  <c r="O13" i="11"/>
  <c r="O13" i="17"/>
  <c r="O13" i="9"/>
  <c r="O32" i="14"/>
  <c r="O32" i="11"/>
  <c r="O32" i="16"/>
  <c r="O32" i="9"/>
  <c r="O13" i="15"/>
  <c r="O13" i="10"/>
  <c r="G17" i="5"/>
  <c r="I29" i="13"/>
  <c r="I10" i="13"/>
  <c r="I29" i="10"/>
  <c r="I29" i="17"/>
  <c r="I10" i="14"/>
  <c r="I29" i="15"/>
  <c r="I10" i="16"/>
  <c r="I10" i="11"/>
  <c r="I29" i="9"/>
  <c r="I29" i="11"/>
  <c r="I10" i="15"/>
  <c r="I10" i="17"/>
  <c r="I10" i="9"/>
  <c r="I29" i="14"/>
  <c r="I29" i="16"/>
  <c r="I10" i="10"/>
  <c r="J17" i="13"/>
  <c r="J36" i="13"/>
  <c r="J36" i="17"/>
  <c r="J17" i="14"/>
  <c r="J36" i="15"/>
  <c r="J17" i="16"/>
  <c r="J36" i="10"/>
  <c r="J17" i="9"/>
  <c r="J17" i="11"/>
  <c r="J17" i="10"/>
  <c r="J36" i="14"/>
  <c r="J36" i="11"/>
  <c r="J17" i="15"/>
  <c r="J36" i="16"/>
  <c r="J36" i="9"/>
  <c r="J17" i="17"/>
  <c r="I28" i="13"/>
  <c r="I9" i="13"/>
  <c r="I9" i="14"/>
  <c r="I28" i="15"/>
  <c r="I9" i="16"/>
  <c r="I28" i="10"/>
  <c r="I28" i="17"/>
  <c r="I9" i="9"/>
  <c r="I28" i="14"/>
  <c r="I28" i="9"/>
  <c r="I28" i="11"/>
  <c r="I9" i="10"/>
  <c r="I28" i="16"/>
  <c r="I9" i="15"/>
  <c r="I9" i="17"/>
  <c r="I9" i="11"/>
  <c r="F26" i="13"/>
  <c r="F7" i="13"/>
  <c r="F26" i="17"/>
  <c r="F26" i="10"/>
  <c r="F7" i="14"/>
  <c r="F26" i="15"/>
  <c r="F26" i="11"/>
  <c r="F7" i="10"/>
  <c r="F7" i="15"/>
  <c r="F26" i="9"/>
  <c r="F26" i="14"/>
  <c r="F7" i="16"/>
  <c r="F7" i="9"/>
  <c r="F7" i="17"/>
  <c r="F26" i="16"/>
  <c r="F7" i="11"/>
  <c r="D24" i="13"/>
  <c r="D5" i="13"/>
  <c r="F17" i="5"/>
  <c r="S4" i="5"/>
  <c r="D24" i="17"/>
  <c r="D5" i="14"/>
  <c r="D24" i="15"/>
  <c r="D5" i="16"/>
  <c r="D24" i="10"/>
  <c r="D5" i="9"/>
  <c r="D24" i="14"/>
  <c r="D24" i="9"/>
  <c r="D24" i="11"/>
  <c r="D5" i="17"/>
  <c r="D24" i="16"/>
  <c r="D5" i="11"/>
  <c r="D5" i="15"/>
  <c r="D5" i="10"/>
  <c r="I31" i="13"/>
  <c r="I12" i="13"/>
  <c r="I31" i="17"/>
  <c r="I31" i="10"/>
  <c r="I12" i="9"/>
  <c r="I12" i="14"/>
  <c r="I31" i="15"/>
  <c r="I12" i="17"/>
  <c r="I12" i="10"/>
  <c r="I31" i="9"/>
  <c r="I12" i="11"/>
  <c r="I31" i="14"/>
  <c r="I12" i="16"/>
  <c r="I31" i="16"/>
  <c r="I31" i="11"/>
  <c r="I12" i="15"/>
  <c r="J34" i="13"/>
  <c r="J15" i="13"/>
  <c r="J34" i="17"/>
  <c r="J15" i="14"/>
  <c r="J34" i="15"/>
  <c r="J34" i="10"/>
  <c r="J15" i="16"/>
  <c r="J34" i="9"/>
  <c r="J34" i="14"/>
  <c r="J15" i="9"/>
  <c r="J15" i="11"/>
  <c r="J34" i="16"/>
  <c r="J15" i="15"/>
  <c r="J34" i="11"/>
  <c r="J15" i="17"/>
  <c r="J15" i="10"/>
  <c r="S7" i="5"/>
  <c r="D8" i="13"/>
  <c r="D27" i="13"/>
  <c r="D27" i="17"/>
  <c r="D27" i="10"/>
  <c r="D8" i="14"/>
  <c r="D27" i="15"/>
  <c r="D8" i="15"/>
  <c r="D8" i="17"/>
  <c r="D8" i="9"/>
  <c r="D8" i="11"/>
  <c r="D27" i="14"/>
  <c r="D27" i="9"/>
  <c r="D8" i="16"/>
  <c r="D8" i="10"/>
  <c r="D27" i="11"/>
  <c r="D27" i="16"/>
  <c r="M27" i="13"/>
  <c r="M8" i="13"/>
  <c r="M8" i="14"/>
  <c r="M27" i="15"/>
  <c r="M27" i="17"/>
  <c r="M8" i="16"/>
  <c r="M27" i="10"/>
  <c r="M8" i="9"/>
  <c r="M27" i="9"/>
  <c r="M8" i="15"/>
  <c r="M8" i="17"/>
  <c r="M8" i="11"/>
  <c r="M27" i="14"/>
  <c r="M27" i="16"/>
  <c r="M27" i="11"/>
  <c r="M8" i="10"/>
  <c r="N30" i="13"/>
  <c r="N11" i="13"/>
  <c r="N11" i="14"/>
  <c r="N30" i="15"/>
  <c r="N30" i="10"/>
  <c r="N11" i="16"/>
  <c r="N30" i="17"/>
  <c r="N30" i="14"/>
  <c r="N11" i="9"/>
  <c r="N11" i="11"/>
  <c r="N30" i="16"/>
  <c r="N11" i="15"/>
  <c r="N30" i="11"/>
  <c r="N11" i="17"/>
  <c r="N11" i="10"/>
  <c r="N30" i="9"/>
  <c r="G33" i="13"/>
  <c r="G14" i="13"/>
  <c r="G14" i="14"/>
  <c r="G33" i="15"/>
  <c r="G33" i="17"/>
  <c r="G14" i="16"/>
  <c r="G33" i="10"/>
  <c r="G14" i="9"/>
  <c r="G33" i="9"/>
  <c r="G33" i="11"/>
  <c r="G33" i="14"/>
  <c r="G33" i="16"/>
  <c r="G14" i="15"/>
  <c r="G14" i="17"/>
  <c r="G14" i="10"/>
  <c r="G14" i="11"/>
  <c r="K29" i="13"/>
  <c r="K10" i="13"/>
  <c r="K29" i="17"/>
  <c r="K10" i="14"/>
  <c r="K29" i="15"/>
  <c r="K10" i="16"/>
  <c r="K29" i="10"/>
  <c r="K29" i="14"/>
  <c r="K29" i="16"/>
  <c r="K10" i="11"/>
  <c r="K10" i="17"/>
  <c r="K10" i="10"/>
  <c r="K10" i="9"/>
  <c r="K29" i="9"/>
  <c r="K10" i="15"/>
  <c r="K29" i="11"/>
  <c r="K26" i="13"/>
  <c r="K7" i="13"/>
  <c r="K26" i="17"/>
  <c r="K26" i="10"/>
  <c r="K7" i="14"/>
  <c r="K26" i="15"/>
  <c r="K26" i="11"/>
  <c r="K7" i="15"/>
  <c r="K7" i="16"/>
  <c r="K7" i="17"/>
  <c r="K26" i="14"/>
  <c r="K26" i="9"/>
  <c r="K7" i="9"/>
  <c r="K7" i="11"/>
  <c r="K26" i="16"/>
  <c r="K7" i="10"/>
  <c r="O30" i="13"/>
  <c r="O11" i="13"/>
  <c r="O30" i="17"/>
  <c r="O30" i="10"/>
  <c r="O11" i="14"/>
  <c r="O30" i="15"/>
  <c r="O11" i="16"/>
  <c r="O11" i="9"/>
  <c r="O30" i="14"/>
  <c r="O30" i="9"/>
  <c r="O11" i="15"/>
  <c r="O11" i="11"/>
  <c r="O30" i="16"/>
  <c r="O11" i="17"/>
  <c r="O11" i="10"/>
  <c r="O30" i="11"/>
  <c r="O24" i="13"/>
  <c r="O5" i="13"/>
  <c r="Q17" i="5"/>
  <c r="O24" i="17"/>
  <c r="O5" i="14"/>
  <c r="O24" i="15"/>
  <c r="O5" i="16"/>
  <c r="O24" i="10"/>
  <c r="O5" i="11"/>
  <c r="O24" i="9"/>
  <c r="O5" i="17"/>
  <c r="O5" i="9"/>
  <c r="O24" i="14"/>
  <c r="O24" i="11"/>
  <c r="O24" i="16"/>
  <c r="O5" i="10"/>
  <c r="O5" i="15"/>
  <c r="E28" i="13"/>
  <c r="E9" i="13"/>
  <c r="E28" i="17"/>
  <c r="E9" i="14"/>
  <c r="E28" i="15"/>
  <c r="E28" i="10"/>
  <c r="E9" i="16"/>
  <c r="E9" i="11"/>
  <c r="E9" i="15"/>
  <c r="E9" i="17"/>
  <c r="E28" i="14"/>
  <c r="E28" i="9"/>
  <c r="E28" i="11"/>
  <c r="E28" i="16"/>
  <c r="E9" i="10"/>
  <c r="E9" i="9"/>
  <c r="I33" i="13"/>
  <c r="I14" i="13"/>
  <c r="I33" i="10"/>
  <c r="I33" i="17"/>
  <c r="I14" i="14"/>
  <c r="I33" i="15"/>
  <c r="I14" i="16"/>
  <c r="I14" i="11"/>
  <c r="I14" i="17"/>
  <c r="I14" i="9"/>
  <c r="I33" i="11"/>
  <c r="I33" i="14"/>
  <c r="I14" i="15"/>
  <c r="I33" i="16"/>
  <c r="I33" i="9"/>
  <c r="I14" i="10"/>
  <c r="N29" i="13"/>
  <c r="N10" i="13"/>
  <c r="N29" i="10"/>
  <c r="N29" i="17"/>
  <c r="N10" i="14"/>
  <c r="N29" i="15"/>
  <c r="N10" i="11"/>
  <c r="N10" i="15"/>
  <c r="N10" i="16"/>
  <c r="N29" i="11"/>
  <c r="N10" i="9"/>
  <c r="N29" i="14"/>
  <c r="N29" i="9"/>
  <c r="N10" i="17"/>
  <c r="N10" i="10"/>
  <c r="N29" i="16"/>
  <c r="F16" i="13"/>
  <c r="F35" i="13"/>
  <c r="F35" i="10"/>
  <c r="F16" i="14"/>
  <c r="F35" i="15"/>
  <c r="F16" i="16"/>
  <c r="F35" i="17"/>
  <c r="F16" i="11"/>
  <c r="F35" i="14"/>
  <c r="F35" i="9"/>
  <c r="F16" i="15"/>
  <c r="F16" i="17"/>
  <c r="F35" i="16"/>
  <c r="F35" i="11"/>
  <c r="F16" i="10"/>
  <c r="F16" i="9"/>
  <c r="E27" i="13"/>
  <c r="E8" i="13"/>
  <c r="E27" i="15"/>
  <c r="E27" i="10"/>
  <c r="E8" i="9"/>
  <c r="E27" i="17"/>
  <c r="E8" i="14"/>
  <c r="E27" i="16"/>
  <c r="E27" i="11"/>
  <c r="E8" i="17"/>
  <c r="E8" i="10"/>
  <c r="E8" i="16"/>
  <c r="E27" i="9"/>
  <c r="E8" i="15"/>
  <c r="E8" i="11"/>
  <c r="E27" i="14"/>
  <c r="I32" i="13"/>
  <c r="I13" i="13"/>
  <c r="I32" i="10"/>
  <c r="I13" i="14"/>
  <c r="I32" i="15"/>
  <c r="I13" i="16"/>
  <c r="I32" i="17"/>
  <c r="I32" i="14"/>
  <c r="I32" i="9"/>
  <c r="I32" i="11"/>
  <c r="I13" i="15"/>
  <c r="I13" i="17"/>
  <c r="I13" i="9"/>
  <c r="I32" i="16"/>
  <c r="I13" i="10"/>
  <c r="I13" i="11"/>
  <c r="N24" i="13"/>
  <c r="P17" i="5"/>
  <c r="N5" i="13"/>
  <c r="N5" i="14"/>
  <c r="N24" i="15"/>
  <c r="N5" i="16"/>
  <c r="N24" i="10"/>
  <c r="N24" i="17"/>
  <c r="N24" i="14"/>
  <c r="N24" i="11"/>
  <c r="N5" i="17"/>
  <c r="N24" i="16"/>
  <c r="N5" i="9"/>
  <c r="N5" i="10"/>
  <c r="N5" i="11"/>
  <c r="N24" i="9"/>
  <c r="N5" i="15"/>
  <c r="F30" i="13"/>
  <c r="F11" i="13"/>
  <c r="F11" i="9"/>
  <c r="F30" i="10"/>
  <c r="F11" i="14"/>
  <c r="F30" i="15"/>
  <c r="F30" i="17"/>
  <c r="F30" i="11"/>
  <c r="F11" i="17"/>
  <c r="F11" i="10"/>
  <c r="F11" i="15"/>
  <c r="F11" i="16"/>
  <c r="F30" i="9"/>
  <c r="F30" i="14"/>
  <c r="F30" i="16"/>
  <c r="F11" i="11"/>
  <c r="J35" i="13"/>
  <c r="J16" i="13"/>
  <c r="J35" i="15"/>
  <c r="J35" i="17"/>
  <c r="J35" i="10"/>
  <c r="J16" i="14"/>
  <c r="J16" i="16"/>
  <c r="J16" i="9"/>
  <c r="J35" i="16"/>
  <c r="J35" i="11"/>
  <c r="J16" i="17"/>
  <c r="J16" i="10"/>
  <c r="J35" i="14"/>
  <c r="J35" i="9"/>
  <c r="J16" i="11"/>
  <c r="J16" i="15"/>
  <c r="D30" i="13"/>
  <c r="S10" i="5"/>
  <c r="D11" i="13"/>
  <c r="D11" i="14"/>
  <c r="D30" i="15"/>
  <c r="D11" i="16"/>
  <c r="D30" i="10"/>
  <c r="D30" i="17"/>
  <c r="D30" i="14"/>
  <c r="D30" i="9"/>
  <c r="D11" i="17"/>
  <c r="D11" i="10"/>
  <c r="D11" i="9"/>
  <c r="D11" i="11"/>
  <c r="D30" i="16"/>
  <c r="D30" i="11"/>
  <c r="D11" i="15"/>
  <c r="O17" i="5"/>
  <c r="M24" i="13"/>
  <c r="M5" i="13"/>
  <c r="M24" i="15"/>
  <c r="M24" i="10"/>
  <c r="M24" i="17"/>
  <c r="M5" i="14"/>
  <c r="M24" i="16"/>
  <c r="M5" i="9"/>
  <c r="M24" i="9"/>
  <c r="M5" i="16"/>
  <c r="M5" i="11"/>
  <c r="M5" i="15"/>
  <c r="M5" i="17"/>
  <c r="M24" i="14"/>
  <c r="M24" i="11"/>
  <c r="M5" i="10"/>
  <c r="E11" i="13"/>
  <c r="E30" i="13"/>
  <c r="E11" i="14"/>
  <c r="E30" i="15"/>
  <c r="E11" i="16"/>
  <c r="E30" i="17"/>
  <c r="E30" i="10"/>
  <c r="E11" i="17"/>
  <c r="E11" i="9"/>
  <c r="E30" i="14"/>
  <c r="E30" i="9"/>
  <c r="E11" i="11"/>
  <c r="E30" i="16"/>
  <c r="E11" i="10"/>
  <c r="E11" i="15"/>
  <c r="E30" i="11"/>
  <c r="I35" i="13"/>
  <c r="I16" i="13"/>
  <c r="I16" i="9"/>
  <c r="I16" i="14"/>
  <c r="I35" i="15"/>
  <c r="I35" i="17"/>
  <c r="I35" i="10"/>
  <c r="I16" i="17"/>
  <c r="I16" i="10"/>
  <c r="I16" i="16"/>
  <c r="I35" i="9"/>
  <c r="I16" i="11"/>
  <c r="I35" i="14"/>
  <c r="I35" i="16"/>
  <c r="I35" i="11"/>
  <c r="I16" i="15"/>
  <c r="N27" i="13"/>
  <c r="N8" i="13"/>
  <c r="N27" i="17"/>
  <c r="N27" i="10"/>
  <c r="N8" i="14"/>
  <c r="N27" i="15"/>
  <c r="N8" i="15"/>
  <c r="N8" i="17"/>
  <c r="N8" i="9"/>
  <c r="N8" i="11"/>
  <c r="N27" i="14"/>
  <c r="N27" i="9"/>
  <c r="N8" i="16"/>
  <c r="N8" i="10"/>
  <c r="N27" i="16"/>
  <c r="N27" i="11"/>
  <c r="F14" i="13"/>
  <c r="F33" i="13"/>
  <c r="F14" i="14"/>
  <c r="F33" i="15"/>
  <c r="F14" i="16"/>
  <c r="F33" i="10"/>
  <c r="F33" i="17"/>
  <c r="F14" i="9"/>
  <c r="F33" i="14"/>
  <c r="F14" i="17"/>
  <c r="F33" i="16"/>
  <c r="F33" i="9"/>
  <c r="F14" i="11"/>
  <c r="F14" i="15"/>
  <c r="F14" i="10"/>
  <c r="F33" i="11"/>
  <c r="D36" i="13"/>
  <c r="D17" i="13"/>
  <c r="S16" i="5"/>
  <c r="D17" i="14"/>
  <c r="D36" i="15"/>
  <c r="D17" i="16"/>
  <c r="D36" i="17"/>
  <c r="D36" i="10"/>
  <c r="D36" i="14"/>
  <c r="D36" i="11"/>
  <c r="D36" i="16"/>
  <c r="D17" i="15"/>
  <c r="D17" i="17"/>
  <c r="D17" i="10"/>
  <c r="D17" i="9"/>
  <c r="D36" i="9"/>
  <c r="D17" i="11"/>
  <c r="I7" i="13"/>
  <c r="I26" i="13"/>
  <c r="I7" i="14"/>
  <c r="I26" i="15"/>
  <c r="I26" i="17"/>
  <c r="I7" i="16"/>
  <c r="I26" i="10"/>
  <c r="I7" i="9"/>
  <c r="I26" i="14"/>
  <c r="I7" i="17"/>
  <c r="I7" i="11"/>
  <c r="I26" i="16"/>
  <c r="I26" i="11"/>
  <c r="I7" i="15"/>
  <c r="I7" i="10"/>
  <c r="I26" i="9"/>
  <c r="M31" i="13"/>
  <c r="M12" i="13"/>
  <c r="M31" i="17"/>
  <c r="M31" i="10"/>
  <c r="M12" i="14"/>
  <c r="M31" i="15"/>
  <c r="M12" i="16"/>
  <c r="M12" i="9"/>
  <c r="M31" i="9"/>
  <c r="M12" i="11"/>
  <c r="M31" i="14"/>
  <c r="M31" i="16"/>
  <c r="M31" i="11"/>
  <c r="M12" i="15"/>
  <c r="M12" i="17"/>
  <c r="M12" i="10"/>
  <c r="F24" i="13"/>
  <c r="H17" i="5"/>
  <c r="F5" i="13"/>
  <c r="F24" i="10"/>
  <c r="F24" i="17"/>
  <c r="F5" i="14"/>
  <c r="F24" i="15"/>
  <c r="F5" i="16"/>
  <c r="F5" i="10"/>
  <c r="F5" i="11"/>
  <c r="F24" i="9"/>
  <c r="F5" i="15"/>
  <c r="F24" i="14"/>
  <c r="F24" i="11"/>
  <c r="F5" i="9"/>
  <c r="F24" i="16"/>
  <c r="F5" i="17"/>
  <c r="J10" i="13"/>
  <c r="J29" i="13"/>
  <c r="J29" i="15"/>
  <c r="J29" i="17"/>
  <c r="J29" i="10"/>
  <c r="P29" i="10" s="1"/>
  <c r="J10" i="14"/>
  <c r="J29" i="16"/>
  <c r="J10" i="11"/>
  <c r="J10" i="15"/>
  <c r="J10" i="16"/>
  <c r="J29" i="9"/>
  <c r="J29" i="11"/>
  <c r="J10" i="9"/>
  <c r="J29" i="14"/>
  <c r="J10" i="10"/>
  <c r="J10" i="17"/>
  <c r="N34" i="13"/>
  <c r="N15" i="13"/>
  <c r="N34" i="17"/>
  <c r="N34" i="10"/>
  <c r="N15" i="14"/>
  <c r="N34" i="15"/>
  <c r="N15" i="16"/>
  <c r="N34" i="14"/>
  <c r="N15" i="9"/>
  <c r="N15" i="11"/>
  <c r="N34" i="16"/>
  <c r="N15" i="15"/>
  <c r="N34" i="11"/>
  <c r="N15" i="17"/>
  <c r="N15" i="10"/>
  <c r="N34" i="9"/>
  <c r="L37" i="13"/>
  <c r="G27" i="13"/>
  <c r="G8" i="13"/>
  <c r="G27" i="17"/>
  <c r="G8" i="14"/>
  <c r="G27" i="15"/>
  <c r="G8" i="16"/>
  <c r="G27" i="10"/>
  <c r="G8" i="15"/>
  <c r="G8" i="11"/>
  <c r="G27" i="14"/>
  <c r="G8" i="9"/>
  <c r="G27" i="16"/>
  <c r="G27" i="11"/>
  <c r="G8" i="17"/>
  <c r="G8" i="10"/>
  <c r="G27" i="9"/>
  <c r="G24" i="13"/>
  <c r="G5" i="13"/>
  <c r="I17" i="5"/>
  <c r="G24" i="15"/>
  <c r="G24" i="10"/>
  <c r="G24" i="17"/>
  <c r="G5" i="14"/>
  <c r="G5" i="16"/>
  <c r="G24" i="16"/>
  <c r="G24" i="9"/>
  <c r="G5" i="15"/>
  <c r="G5" i="11"/>
  <c r="G5" i="10"/>
  <c r="G24" i="11"/>
  <c r="G5" i="17"/>
  <c r="G5" i="9"/>
  <c r="G24" i="14"/>
  <c r="G34" i="13"/>
  <c r="G15" i="13"/>
  <c r="G34" i="15"/>
  <c r="G34" i="10"/>
  <c r="G34" i="17"/>
  <c r="G15" i="14"/>
  <c r="G15" i="11"/>
  <c r="G34" i="16"/>
  <c r="G15" i="10"/>
  <c r="G34" i="11"/>
  <c r="G15" i="16"/>
  <c r="G15" i="9"/>
  <c r="G15" i="17"/>
  <c r="G15" i="15"/>
  <c r="G34" i="14"/>
  <c r="G34" i="9"/>
  <c r="K17" i="13"/>
  <c r="K36" i="13"/>
  <c r="K36" i="17"/>
  <c r="K36" i="10"/>
  <c r="K17" i="14"/>
  <c r="K36" i="15"/>
  <c r="K36" i="9"/>
  <c r="K17" i="15"/>
  <c r="K17" i="10"/>
  <c r="K17" i="11"/>
  <c r="K17" i="9"/>
  <c r="K36" i="14"/>
  <c r="K36" i="11"/>
  <c r="K17" i="17"/>
  <c r="K17" i="16"/>
  <c r="K36" i="16"/>
  <c r="K33" i="13"/>
  <c r="K14" i="13"/>
  <c r="K14" i="14"/>
  <c r="K33" i="15"/>
  <c r="K14" i="16"/>
  <c r="K33" i="17"/>
  <c r="K33" i="10"/>
  <c r="K33" i="14"/>
  <c r="K33" i="16"/>
  <c r="K14" i="15"/>
  <c r="K14" i="11"/>
  <c r="K14" i="17"/>
  <c r="K14" i="10"/>
  <c r="K14" i="9"/>
  <c r="K33" i="11"/>
  <c r="K33" i="9"/>
  <c r="K30" i="13"/>
  <c r="K11" i="13"/>
  <c r="K30" i="17"/>
  <c r="K11" i="14"/>
  <c r="K30" i="15"/>
  <c r="K30" i="10"/>
  <c r="K11" i="9"/>
  <c r="K30" i="11"/>
  <c r="K11" i="17"/>
  <c r="K11" i="16"/>
  <c r="K30" i="14"/>
  <c r="K30" i="9"/>
  <c r="K11" i="15"/>
  <c r="K11" i="10"/>
  <c r="K11" i="11"/>
  <c r="K30" i="16"/>
  <c r="K27" i="13"/>
  <c r="K8" i="13"/>
  <c r="K8" i="14"/>
  <c r="K27" i="15"/>
  <c r="K8" i="16"/>
  <c r="K27" i="10"/>
  <c r="K27" i="17"/>
  <c r="K8" i="11"/>
  <c r="K27" i="14"/>
  <c r="K27" i="9"/>
  <c r="K8" i="17"/>
  <c r="K8" i="9"/>
  <c r="K27" i="16"/>
  <c r="K27" i="11"/>
  <c r="K8" i="10"/>
  <c r="K8" i="15"/>
  <c r="L17" i="5"/>
  <c r="O34" i="13"/>
  <c r="O15" i="13"/>
  <c r="O34" i="17"/>
  <c r="O34" i="10"/>
  <c r="O15" i="14"/>
  <c r="O34" i="15"/>
  <c r="O15" i="16"/>
  <c r="O15" i="9"/>
  <c r="O34" i="14"/>
  <c r="O34" i="9"/>
  <c r="O15" i="15"/>
  <c r="O15" i="17"/>
  <c r="O15" i="11"/>
  <c r="O34" i="16"/>
  <c r="O15" i="10"/>
  <c r="O34" i="11"/>
  <c r="O31" i="13"/>
  <c r="O12" i="13"/>
  <c r="O31" i="15"/>
  <c r="O31" i="10"/>
  <c r="O31" i="17"/>
  <c r="O12" i="14"/>
  <c r="O31" i="16"/>
  <c r="O31" i="11"/>
  <c r="O31" i="9"/>
  <c r="O12" i="17"/>
  <c r="O12" i="9"/>
  <c r="O12" i="16"/>
  <c r="O12" i="11"/>
  <c r="O31" i="14"/>
  <c r="O12" i="15"/>
  <c r="O12" i="10"/>
  <c r="O9" i="13"/>
  <c r="O28" i="13"/>
  <c r="O28" i="17"/>
  <c r="O9" i="14"/>
  <c r="O28" i="15"/>
  <c r="O9" i="16"/>
  <c r="O28" i="10"/>
  <c r="O9" i="11"/>
  <c r="O9" i="17"/>
  <c r="O9" i="9"/>
  <c r="O28" i="14"/>
  <c r="O28" i="11"/>
  <c r="O28" i="16"/>
  <c r="O28" i="9"/>
  <c r="O9" i="15"/>
  <c r="O9" i="10"/>
  <c r="E18" i="16"/>
  <c r="P31" i="17" l="1"/>
  <c r="E37" i="11"/>
  <c r="G37" i="11"/>
  <c r="G37" i="9"/>
  <c r="G18" i="13"/>
  <c r="J37" i="15"/>
  <c r="F37" i="16"/>
  <c r="F18" i="15"/>
  <c r="F18" i="16"/>
  <c r="F37" i="10"/>
  <c r="M18" i="17"/>
  <c r="M37" i="9"/>
  <c r="M37" i="17"/>
  <c r="M37" i="13"/>
  <c r="E37" i="16"/>
  <c r="E37" i="10"/>
  <c r="E18" i="10"/>
  <c r="E37" i="13"/>
  <c r="J37" i="17"/>
  <c r="J18" i="16"/>
  <c r="J18" i="14"/>
  <c r="F37" i="15"/>
  <c r="E18" i="11"/>
  <c r="E37" i="14"/>
  <c r="J37" i="13"/>
  <c r="G18" i="9"/>
  <c r="J18" i="13"/>
  <c r="F37" i="11"/>
  <c r="F18" i="11"/>
  <c r="F18" i="14"/>
  <c r="M37" i="11"/>
  <c r="E18" i="15"/>
  <c r="E18" i="9"/>
  <c r="E37" i="15"/>
  <c r="J37" i="10"/>
  <c r="P29" i="13"/>
  <c r="P31" i="15"/>
  <c r="P29" i="17"/>
  <c r="P10" i="13"/>
  <c r="P12" i="14"/>
  <c r="P12" i="13"/>
  <c r="P31" i="13"/>
  <c r="P29" i="15"/>
  <c r="P17" i="9"/>
  <c r="P36" i="17"/>
  <c r="P31" i="10"/>
  <c r="G37" i="17"/>
  <c r="P17" i="11"/>
  <c r="P17" i="17"/>
  <c r="P36" i="14"/>
  <c r="P36" i="15"/>
  <c r="P36" i="13"/>
  <c r="P30" i="16"/>
  <c r="P11" i="17"/>
  <c r="P30" i="10"/>
  <c r="P11" i="13"/>
  <c r="N37" i="9"/>
  <c r="N37" i="16"/>
  <c r="N37" i="17"/>
  <c r="N18" i="14"/>
  <c r="O37" i="11"/>
  <c r="O37" i="9"/>
  <c r="O37" i="15"/>
  <c r="O18" i="13"/>
  <c r="P8" i="16"/>
  <c r="P8" i="9"/>
  <c r="P8" i="14"/>
  <c r="P8" i="13"/>
  <c r="D18" i="11"/>
  <c r="P5" i="11"/>
  <c r="D37" i="9"/>
  <c r="P24" i="9"/>
  <c r="D18" i="16"/>
  <c r="P5" i="16"/>
  <c r="S17" i="5"/>
  <c r="K18" i="17"/>
  <c r="K18" i="9"/>
  <c r="K18" i="14"/>
  <c r="K37" i="13"/>
  <c r="P34" i="11"/>
  <c r="P15" i="15"/>
  <c r="P34" i="17"/>
  <c r="P15" i="14"/>
  <c r="P31" i="9"/>
  <c r="P31" i="11"/>
  <c r="P12" i="9"/>
  <c r="P26" i="11"/>
  <c r="P26" i="9"/>
  <c r="P26" i="10"/>
  <c r="P7" i="13"/>
  <c r="P10" i="10"/>
  <c r="P29" i="11"/>
  <c r="P29" i="16"/>
  <c r="P35" i="16"/>
  <c r="P16" i="17"/>
  <c r="P16" i="9"/>
  <c r="P35" i="10"/>
  <c r="P13" i="10"/>
  <c r="P32" i="11"/>
  <c r="P13" i="14"/>
  <c r="P13" i="13"/>
  <c r="I18" i="15"/>
  <c r="I18" i="9"/>
  <c r="I18" i="16"/>
  <c r="I18" i="13"/>
  <c r="P28" i="9"/>
  <c r="P28" i="16"/>
  <c r="P28" i="10"/>
  <c r="P9" i="14"/>
  <c r="J18" i="9"/>
  <c r="J18" i="11"/>
  <c r="P25" i="14"/>
  <c r="P6" i="15"/>
  <c r="P25" i="10"/>
  <c r="P6" i="13"/>
  <c r="P33" i="16"/>
  <c r="P33" i="11"/>
  <c r="P14" i="9"/>
  <c r="P33" i="17"/>
  <c r="G37" i="14"/>
  <c r="G18" i="10"/>
  <c r="G37" i="16"/>
  <c r="G37" i="10"/>
  <c r="G37" i="13"/>
  <c r="F18" i="9"/>
  <c r="F37" i="9"/>
  <c r="F18" i="13"/>
  <c r="P36" i="9"/>
  <c r="P17" i="15"/>
  <c r="P36" i="10"/>
  <c r="P17" i="14"/>
  <c r="M18" i="10"/>
  <c r="M18" i="15"/>
  <c r="M18" i="9"/>
  <c r="M37" i="10"/>
  <c r="O19" i="5"/>
  <c r="P11" i="11"/>
  <c r="P30" i="9"/>
  <c r="P11" i="16"/>
  <c r="N18" i="11"/>
  <c r="N18" i="17"/>
  <c r="N37" i="10"/>
  <c r="N18" i="13"/>
  <c r="O18" i="15"/>
  <c r="O37" i="14"/>
  <c r="O18" i="11"/>
  <c r="O18" i="14"/>
  <c r="O37" i="13"/>
  <c r="P27" i="16"/>
  <c r="P27" i="9"/>
  <c r="P8" i="17"/>
  <c r="P27" i="10"/>
  <c r="P24" i="16"/>
  <c r="D37" i="16"/>
  <c r="D37" i="14"/>
  <c r="P24" i="14"/>
  <c r="P24" i="15"/>
  <c r="D37" i="15"/>
  <c r="F19" i="5"/>
  <c r="K37" i="16"/>
  <c r="K37" i="11"/>
  <c r="K18" i="11"/>
  <c r="K37" i="10"/>
  <c r="K18" i="13"/>
  <c r="P34" i="16"/>
  <c r="P34" i="9"/>
  <c r="P34" i="10"/>
  <c r="P15" i="13"/>
  <c r="P12" i="10"/>
  <c r="P31" i="16"/>
  <c r="P26" i="16"/>
  <c r="P26" i="14"/>
  <c r="P7" i="16"/>
  <c r="P10" i="9"/>
  <c r="P10" i="16"/>
  <c r="P10" i="14"/>
  <c r="P35" i="11"/>
  <c r="P35" i="9"/>
  <c r="P16" i="15"/>
  <c r="P35" i="17"/>
  <c r="P32" i="9"/>
  <c r="P13" i="17"/>
  <c r="P32" i="14"/>
  <c r="P32" i="10"/>
  <c r="P32" i="13"/>
  <c r="I18" i="11"/>
  <c r="I37" i="11"/>
  <c r="I37" i="15"/>
  <c r="P9" i="15"/>
  <c r="P9" i="17"/>
  <c r="P28" i="17"/>
  <c r="J37" i="11"/>
  <c r="J18" i="10"/>
  <c r="P25" i="11"/>
  <c r="P25" i="9"/>
  <c r="P25" i="15"/>
  <c r="P14" i="15"/>
  <c r="P14" i="16"/>
  <c r="P33" i="10"/>
  <c r="P14" i="13"/>
  <c r="G37" i="15"/>
  <c r="H19" i="5"/>
  <c r="P36" i="16"/>
  <c r="M18" i="11"/>
  <c r="M37" i="16"/>
  <c r="M37" i="15"/>
  <c r="P11" i="15"/>
  <c r="P11" i="9"/>
  <c r="P30" i="14"/>
  <c r="P30" i="15"/>
  <c r="P30" i="13"/>
  <c r="N18" i="10"/>
  <c r="N37" i="11"/>
  <c r="N18" i="16"/>
  <c r="O18" i="10"/>
  <c r="O18" i="9"/>
  <c r="O37" i="10"/>
  <c r="O37" i="17"/>
  <c r="P27" i="11"/>
  <c r="P27" i="14"/>
  <c r="P8" i="15"/>
  <c r="P27" i="17"/>
  <c r="D18" i="10"/>
  <c r="P5" i="10"/>
  <c r="D18" i="17"/>
  <c r="P5" i="17"/>
  <c r="P5" i="9"/>
  <c r="D18" i="9"/>
  <c r="D18" i="14"/>
  <c r="P5" i="14"/>
  <c r="P5" i="13"/>
  <c r="D18" i="13"/>
  <c r="K18" i="16"/>
  <c r="K37" i="9"/>
  <c r="K18" i="15"/>
  <c r="K37" i="17"/>
  <c r="P15" i="11"/>
  <c r="P34" i="14"/>
  <c r="P15" i="16"/>
  <c r="P12" i="11"/>
  <c r="P12" i="17"/>
  <c r="P12" i="16"/>
  <c r="P7" i="15"/>
  <c r="P7" i="11"/>
  <c r="P7" i="9"/>
  <c r="P26" i="15"/>
  <c r="P26" i="13"/>
  <c r="P10" i="17"/>
  <c r="P10" i="11"/>
  <c r="P16" i="16"/>
  <c r="P35" i="14"/>
  <c r="P35" i="15"/>
  <c r="P35" i="13"/>
  <c r="P13" i="11"/>
  <c r="P13" i="15"/>
  <c r="P13" i="16"/>
  <c r="P32" i="17"/>
  <c r="I18" i="17"/>
  <c r="I37" i="9"/>
  <c r="I37" i="14"/>
  <c r="I18" i="14"/>
  <c r="I37" i="13"/>
  <c r="P9" i="9"/>
  <c r="P28" i="11"/>
  <c r="P9" i="16"/>
  <c r="P9" i="13"/>
  <c r="J37" i="9"/>
  <c r="J18" i="17"/>
  <c r="P25" i="16"/>
  <c r="P6" i="16"/>
  <c r="P6" i="11"/>
  <c r="P6" i="14"/>
  <c r="P25" i="13"/>
  <c r="P33" i="9"/>
  <c r="P14" i="17"/>
  <c r="P33" i="15"/>
  <c r="G18" i="11"/>
  <c r="G18" i="16"/>
  <c r="G18" i="17"/>
  <c r="G18" i="15"/>
  <c r="G18" i="14"/>
  <c r="F18" i="17"/>
  <c r="F37" i="14"/>
  <c r="F18" i="10"/>
  <c r="F37" i="17"/>
  <c r="F37" i="13"/>
  <c r="P17" i="10"/>
  <c r="P36" i="11"/>
  <c r="P17" i="16"/>
  <c r="P17" i="13"/>
  <c r="M37" i="14"/>
  <c r="M18" i="16"/>
  <c r="M18" i="14"/>
  <c r="M18" i="13"/>
  <c r="P30" i="11"/>
  <c r="P11" i="10"/>
  <c r="P30" i="17"/>
  <c r="P11" i="14"/>
  <c r="N18" i="15"/>
  <c r="N18" i="9"/>
  <c r="N37" i="14"/>
  <c r="N37" i="15"/>
  <c r="N37" i="13"/>
  <c r="O37" i="16"/>
  <c r="O18" i="17"/>
  <c r="O18" i="16"/>
  <c r="P8" i="10"/>
  <c r="P8" i="11"/>
  <c r="P27" i="15"/>
  <c r="P27" i="13"/>
  <c r="D18" i="15"/>
  <c r="P5" i="15"/>
  <c r="D37" i="11"/>
  <c r="P24" i="11"/>
  <c r="P24" i="10"/>
  <c r="D37" i="10"/>
  <c r="D37" i="17"/>
  <c r="P24" i="17"/>
  <c r="D37" i="13"/>
  <c r="P24" i="13"/>
  <c r="K18" i="10"/>
  <c r="K37" i="14"/>
  <c r="K37" i="15"/>
  <c r="P15" i="17"/>
  <c r="P15" i="10"/>
  <c r="P15" i="9"/>
  <c r="P34" i="15"/>
  <c r="P34" i="13"/>
  <c r="E37" i="9"/>
  <c r="P31" i="14"/>
  <c r="P12" i="15"/>
  <c r="P7" i="17"/>
  <c r="P7" i="10"/>
  <c r="P26" i="17"/>
  <c r="P7" i="14"/>
  <c r="P29" i="14"/>
  <c r="P10" i="15"/>
  <c r="P29" i="9"/>
  <c r="P16" i="10"/>
  <c r="P16" i="11"/>
  <c r="P16" i="14"/>
  <c r="P16" i="13"/>
  <c r="P13" i="9"/>
  <c r="P32" i="16"/>
  <c r="P32" i="15"/>
  <c r="I18" i="10"/>
  <c r="I37" i="16"/>
  <c r="I37" i="17"/>
  <c r="I37" i="10"/>
  <c r="P9" i="11"/>
  <c r="P9" i="10"/>
  <c r="P28" i="14"/>
  <c r="P28" i="15"/>
  <c r="P28" i="13"/>
  <c r="J37" i="14"/>
  <c r="J18" i="15"/>
  <c r="J37" i="16"/>
  <c r="P6" i="10"/>
  <c r="P6" i="17"/>
  <c r="P6" i="9"/>
  <c r="P25" i="17"/>
  <c r="P14" i="10"/>
  <c r="P33" i="14"/>
  <c r="P14" i="11"/>
  <c r="P14" i="14"/>
  <c r="P33" i="13"/>
  <c r="P37" i="11" l="1"/>
  <c r="C9" i="18" s="1"/>
  <c r="P37" i="15"/>
  <c r="C4" i="18" s="1"/>
  <c r="P18" i="16"/>
  <c r="B5" i="18" s="1"/>
  <c r="P18" i="11"/>
  <c r="B9" i="18" s="1"/>
  <c r="P37" i="17"/>
  <c r="C6" i="18" s="1"/>
  <c r="P18" i="14"/>
  <c r="B3" i="18" s="1"/>
  <c r="P18" i="17"/>
  <c r="B6" i="18" s="1"/>
  <c r="P37" i="16"/>
  <c r="C5" i="18" s="1"/>
  <c r="P37" i="13"/>
  <c r="C2" i="18" s="1"/>
  <c r="P37" i="10"/>
  <c r="C8" i="18" s="1"/>
  <c r="P18" i="9"/>
  <c r="B7" i="18" s="1"/>
  <c r="P18" i="15"/>
  <c r="B4" i="18" s="1"/>
  <c r="P18" i="13"/>
  <c r="B2" i="18" s="1"/>
  <c r="P18" i="10"/>
  <c r="B8" i="18" s="1"/>
  <c r="P37" i="14"/>
  <c r="C3" i="18" s="1"/>
  <c r="P37" i="9"/>
  <c r="C7" i="18" s="1"/>
</calcChain>
</file>

<file path=xl/sharedStrings.xml><?xml version="1.0" encoding="utf-8"?>
<sst xmlns="http://schemas.openxmlformats.org/spreadsheetml/2006/main" count="817" uniqueCount="120">
  <si>
    <t>Provisioning</t>
  </si>
  <si>
    <t>Regulation and Maintenance</t>
  </si>
  <si>
    <t>Cultural</t>
  </si>
  <si>
    <t xml:space="preserve">Cultivated aquatic  plants for nutrition, materials or energy  </t>
  </si>
  <si>
    <t xml:space="preserve">Reared aquatic animals  for nutrition, materials or energy   </t>
  </si>
  <si>
    <t>Wild plants (terrestrial and aquatic)  for nutrition, materials or energy</t>
  </si>
  <si>
    <t xml:space="preserve">Wild animals (terrestrial and aquatic)  for nutrition, materials or energy’ </t>
  </si>
  <si>
    <t>Genetic material from all biota (including seed, spore or gamete production)</t>
  </si>
  <si>
    <t>Control of erosion rates</t>
  </si>
  <si>
    <t>Hydrological cycle and water flow regulation (Including flood control, and coastal protection)</t>
  </si>
  <si>
    <t>Gamete and seed dispersal</t>
  </si>
  <si>
    <t>Maintaining nursery populations and habitats (Including gene pool protection)</t>
  </si>
  <si>
    <t>Pest and disease control</t>
  </si>
  <si>
    <t>Regulation of chemical composition of atmosphere and oceans</t>
  </si>
  <si>
    <t>Intellectual and representative interactions with natural environment</t>
  </si>
  <si>
    <t>Spiritual, symbolic and other interactions with natural environment’</t>
  </si>
  <si>
    <t>Characteristics or features of living systems that have an existence, option, or bequest value</t>
  </si>
  <si>
    <t>A3.1 High energy infralittoral rock</t>
  </si>
  <si>
    <t>A3.2 Moderate energy infralittoral rock</t>
  </si>
  <si>
    <t>A3.3 Low energy infralittoral rock</t>
  </si>
  <si>
    <t>A4.1 High energy circalittoral rock</t>
  </si>
  <si>
    <t>A4.2 Moderate energy circalittoral rock</t>
  </si>
  <si>
    <t>ES Potential (weighting)</t>
  </si>
  <si>
    <t>Expert opinion of relative importance of ES Potential in:</t>
  </si>
  <si>
    <t>Step 1: Ecosytem services section. The most important of the three is assigned a value of 20, and the other two are assigned a value (between 0 and 20) in terms of their relative importance</t>
  </si>
  <si>
    <t>Regulation &amp; Maintenance</t>
  </si>
  <si>
    <t xml:space="preserve">Cultural </t>
  </si>
  <si>
    <t>%</t>
  </si>
  <si>
    <t>Scotland</t>
  </si>
  <si>
    <t>These values have been taken directly from the tNCAI for the categories that occur in the marine</t>
  </si>
  <si>
    <t xml:space="preserve">These values have been taken directly from the tNCAI </t>
  </si>
  <si>
    <t>Step 2a: Provisioning services. The most important of the 5 is assigned a value of 20, and the other 4 are assigned a value (between 0 and 20) in terms of their relative importance.</t>
  </si>
  <si>
    <t>Step 2b: Regulation and maintenance services. The most important of them is assigned a value of 20, and the others are assigned a value (between 0 and 20) in terms of their relative importance</t>
  </si>
  <si>
    <t>Mediation of wastes or toxic substances of anthropogenic origin by living processes</t>
  </si>
  <si>
    <t>Step 2c: Cultural services. The most important of the five is assigned a value of 20 and the others are assigned a value (between 0 and 20) in terms of their relative importance</t>
  </si>
  <si>
    <t>Physical and experiential interactions with natural environment</t>
  </si>
  <si>
    <t>A3 Infralittoral rock</t>
  </si>
  <si>
    <t>A4 Circalittoral rock</t>
  </si>
  <si>
    <t>A4.12 Deep circalittoral sponge communities</t>
  </si>
  <si>
    <t>A4.3 Low energy circalittoral rock</t>
  </si>
  <si>
    <t>A5 Sublittoral sediment</t>
  </si>
  <si>
    <t>A5.1 Subtidal coarse sediment</t>
  </si>
  <si>
    <t>A5.2 Subtidal sand</t>
  </si>
  <si>
    <t>A5.3 Subtidal mud</t>
  </si>
  <si>
    <t>A5.36 Circalittoral fine mud</t>
  </si>
  <si>
    <t>A5.4 Subtidal mixed sediments</t>
  </si>
  <si>
    <t>A5.43 Infralittoral mixed sediments</t>
  </si>
  <si>
    <r>
      <rPr>
        <b/>
        <u/>
        <sz val="14"/>
        <color theme="1"/>
        <rFont val="Calibri"/>
        <family val="2"/>
        <scheme val="minor"/>
      </rPr>
      <t>ES Potential per SPU</t>
    </r>
    <r>
      <rPr>
        <b/>
        <sz val="14"/>
        <color theme="1"/>
        <rFont val="Calibri"/>
        <family val="2"/>
        <scheme val="minor"/>
      </rPr>
      <t xml:space="preserve">
</t>
    </r>
    <r>
      <rPr>
        <sz val="11"/>
        <color theme="1"/>
        <rFont val="Calibri"/>
        <family val="2"/>
        <scheme val="minor"/>
      </rPr>
      <t xml:space="preserve">
</t>
    </r>
    <r>
      <rPr>
        <sz val="12"/>
        <color theme="1"/>
        <rFont val="Calibri"/>
        <family val="2"/>
        <scheme val="minor"/>
      </rPr>
      <t>Ecosystem service potential matrix, per service providing unit (SPU)</t>
    </r>
    <r>
      <rPr>
        <sz val="11"/>
        <color theme="1"/>
        <rFont val="Calibri"/>
        <family val="2"/>
        <scheme val="minor"/>
      </rPr>
      <t xml:space="preserve">
</t>
    </r>
    <r>
      <rPr>
        <b/>
        <sz val="12"/>
        <color theme="0" tint="-0.34998626667073579"/>
        <rFont val="Calibri"/>
        <family val="2"/>
        <scheme val="minor"/>
      </rPr>
      <t>0 = no relevant potential, unknown, not assessed or negligible</t>
    </r>
    <r>
      <rPr>
        <b/>
        <sz val="12"/>
        <color theme="1"/>
        <rFont val="Calibri"/>
        <family val="2"/>
        <scheme val="minor"/>
      </rPr>
      <t xml:space="preserve">
</t>
    </r>
    <r>
      <rPr>
        <b/>
        <sz val="12"/>
        <color theme="9" tint="0.59999389629810485"/>
        <rFont val="Calibri"/>
        <family val="2"/>
        <scheme val="minor"/>
      </rPr>
      <t>1 = Low relevant potential</t>
    </r>
    <r>
      <rPr>
        <b/>
        <sz val="12"/>
        <color theme="6" tint="0.59999389629810485"/>
        <rFont val="Calibri"/>
        <family val="2"/>
        <scheme val="minor"/>
      </rPr>
      <t xml:space="preserve">
</t>
    </r>
    <r>
      <rPr>
        <b/>
        <sz val="12"/>
        <color theme="9" tint="-0.249977111117893"/>
        <rFont val="Calibri"/>
        <family val="2"/>
        <scheme val="minor"/>
      </rPr>
      <t>2 = Moderate relevant potential</t>
    </r>
    <r>
      <rPr>
        <b/>
        <sz val="12"/>
        <color theme="6" tint="-0.24994659260841701"/>
        <rFont val="Calibri"/>
        <family val="2"/>
        <scheme val="minor"/>
      </rPr>
      <t xml:space="preserve">
</t>
    </r>
    <r>
      <rPr>
        <b/>
        <sz val="12"/>
        <color theme="9" tint="-0.499984740745262"/>
        <rFont val="Calibri"/>
        <family val="2"/>
        <scheme val="minor"/>
      </rPr>
      <t>3 = Maximum relevant potential</t>
    </r>
  </si>
  <si>
    <t>not assigned</t>
  </si>
  <si>
    <t>this does not include not assigned area</t>
  </si>
  <si>
    <t>Habitat type</t>
  </si>
  <si>
    <t>Ecosystem area
(10^3 ha)</t>
  </si>
  <si>
    <t>Clyde inshore subregion</t>
  </si>
  <si>
    <r>
      <rPr>
        <b/>
        <u/>
        <sz val="14"/>
        <color theme="1"/>
        <rFont val="Calibri"/>
        <family val="2"/>
        <scheme val="minor"/>
      </rPr>
      <t>ES Potential Base (10^3)</t>
    </r>
    <r>
      <rPr>
        <b/>
        <sz val="14"/>
        <color theme="1"/>
        <rFont val="Calibri"/>
        <family val="2"/>
        <scheme val="minor"/>
      </rPr>
      <t xml:space="preserve">
</t>
    </r>
    <r>
      <rPr>
        <sz val="11"/>
        <color theme="1"/>
        <rFont val="Calibri"/>
        <family val="2"/>
        <scheme val="minor"/>
      </rPr>
      <t xml:space="preserve">
</t>
    </r>
    <r>
      <rPr>
        <sz val="12"/>
        <color theme="1"/>
        <rFont val="Calibri"/>
        <family val="2"/>
        <scheme val="minor"/>
      </rPr>
      <t>Ecosystem service potential matrix based on Ecosystem Area in 2018</t>
    </r>
  </si>
  <si>
    <t>Ecosystem area / (ES Potential per SPU *3)</t>
  </si>
  <si>
    <t>Function:</t>
  </si>
  <si>
    <r>
      <t xml:space="preserve">(ES Potential Base / </t>
    </r>
    <r>
      <rPr>
        <sz val="11"/>
        <color theme="5"/>
        <rFont val="Calibri"/>
        <family val="2"/>
      </rPr>
      <t>Ʃ(ES Potential Base))*100*ES Potential (weighting)</t>
    </r>
  </si>
  <si>
    <t>1-10</t>
  </si>
  <si>
    <t>11-100</t>
  </si>
  <si>
    <t>101-1000</t>
  </si>
  <si>
    <t>&gt;1001</t>
  </si>
  <si>
    <r>
      <rPr>
        <b/>
        <u/>
        <sz val="14"/>
        <color theme="1"/>
        <rFont val="Calibri"/>
        <family val="2"/>
        <scheme val="minor"/>
      </rPr>
      <t>Wellbeing Base</t>
    </r>
    <r>
      <rPr>
        <b/>
        <sz val="14"/>
        <color theme="1"/>
        <rFont val="Calibri"/>
        <family val="2"/>
        <scheme val="minor"/>
      </rPr>
      <t xml:space="preserve">
</t>
    </r>
    <r>
      <rPr>
        <sz val="11"/>
        <color theme="1"/>
        <rFont val="Calibri"/>
        <family val="2"/>
        <scheme val="minor"/>
      </rPr>
      <t xml:space="preserve">
</t>
    </r>
    <r>
      <rPr>
        <sz val="12"/>
        <color theme="1"/>
        <rFont val="Calibri"/>
        <family val="2"/>
        <scheme val="minor"/>
      </rPr>
      <t>Calculated using the 'ES Potential Base' and 'ES Potential (weighting)' worksheets</t>
    </r>
  </si>
  <si>
    <t>Abrasion Indicator:
proxy for habitat condition
Seabed habitats are in 'good' condition</t>
  </si>
  <si>
    <t>Indicator</t>
  </si>
  <si>
    <t>%good</t>
  </si>
  <si>
    <t>%bad</t>
  </si>
  <si>
    <t>services removed for which we don't have ES Potential base</t>
  </si>
  <si>
    <t>Area</t>
  </si>
  <si>
    <t>Area (2000 = 100)</t>
  </si>
  <si>
    <t>Indicator (2000 = 100)</t>
  </si>
  <si>
    <t>TOTAL</t>
  </si>
  <si>
    <t>Indicator standardised to base year 2010</t>
  </si>
  <si>
    <t>NCAI calculation</t>
  </si>
  <si>
    <t>Abrasion Indicator- Method 1:
proxy for habitat condition
Seabed habitats are in 'poor' condition</t>
  </si>
  <si>
    <t>year</t>
  </si>
  <si>
    <t>no linkages available with seabed habitats so not included</t>
  </si>
  <si>
    <t>key to shading - differs from tNCAI but I couldn't figure out how the tNCAI was binned</t>
  </si>
  <si>
    <t>Abrasion Indicator:
proxy for habitat condition
Method 1 - following tNCAI - all pressure indicators are assigned 0.2 = weak</t>
  </si>
  <si>
    <t>Included are the following spreadsheets</t>
  </si>
  <si>
    <t>ES Potential per SPU</t>
  </si>
  <si>
    <t>This table links marine habitats with their capacity to provide ecosystem services (potential provision)</t>
  </si>
  <si>
    <t>This sheet provides weightings for Scotland for 1) the 3 broad categories of ES and 2) subcategories within these broad categories. These values were taken directly from the terrestrial NCAI</t>
  </si>
  <si>
    <t>Ecosystem Area</t>
  </si>
  <si>
    <t>Area of each of the broad habitat types is given by year. Time series data on habitat area are not available and most habitats would not be expected to change, so the values are the same across the years</t>
  </si>
  <si>
    <t>ES Potential Base</t>
  </si>
  <si>
    <t>The values represent the potential for the case study area to provide ecosystem services [Ecosystem area / (ES Potential per SPU *3)]</t>
  </si>
  <si>
    <t>Wellbeing Base</t>
  </si>
  <si>
    <t>These values represent the ecosystem service potential base with the ecosystem service weightings for Scotland applied (ES Potential Base / Ʃ(ES Potential Base))*100*ES Potential (weighting)</t>
  </si>
  <si>
    <t>The upper table shows the weightings for the relevance of the indicator (seabed abrasion). This is set using the same method as the terrestrial NCAI - i.e. no relevance scores 0, pressure indicators score 0.2 (abrasion is a pressure indicator)</t>
  </si>
  <si>
    <t>Abrasion Indicator:
proxy for habitat condition
Seabed habitats are in 'poor' condition</t>
  </si>
  <si>
    <t>Good</t>
  </si>
  <si>
    <t>Poor</t>
  </si>
  <si>
    <t>Abrasion time series</t>
  </si>
  <si>
    <t>The timeseries below corresponds to the overall proportion of the seabed habitats in "good" (habitat categories A&amp;B) and "poor" condition (habitat categories D&amp;E) by year. Values for the year 2017 are derived from actual abrasion data, but the other years were generated based on a 5% negative change in habitat condition. This time series was also standardised to the base year (2010) for use in the NCAI model</t>
  </si>
  <si>
    <t>Abrasion indicator</t>
  </si>
  <si>
    <t>These spreadsheets calculate the values of the MNCAI abrasion example by year</t>
  </si>
  <si>
    <t>Final MNCAI</t>
  </si>
  <si>
    <t>This sheet aggregates the index values from the individual years and the plot shows change in abrasion (the only indicator calculated in this example) over time</t>
  </si>
  <si>
    <t>Indicator 0</t>
  </si>
  <si>
    <t>This is a dummy indicator set at a very low value to prevent 0s in the tables from creating issues with calculations in the MNCAI</t>
  </si>
  <si>
    <t xml:space="preserve">These spreadsheets support section 6 of the report: </t>
  </si>
  <si>
    <t xml:space="preserve"> Tillin, H.M., Langmead, O., Hodgson, B., Luff, A., Rees, S., Hooper, T., Frsot, M. 2018. Feasibility study for a Marine Natural Capital Asset Index for Scotland. Scottish Natural Heritage Commissioned Report No 1071.</t>
  </si>
  <si>
    <t>Wild harvest of seaweed</t>
  </si>
  <si>
    <t>Wild capture fisheries</t>
  </si>
  <si>
    <t>Waste remediation</t>
  </si>
  <si>
    <t>Erosion control</t>
  </si>
  <si>
    <t>Coastal protection</t>
  </si>
  <si>
    <t>Dispersal (gametes / larvae)</t>
  </si>
  <si>
    <t>Nursery habitats</t>
  </si>
  <si>
    <t>Carbon sequestration</t>
  </si>
  <si>
    <t>Tourism, leisure &amp; wildlife watching</t>
  </si>
  <si>
    <t>Education</t>
  </si>
  <si>
    <t>Spiritual / cultural</t>
  </si>
  <si>
    <t>No information available by habitat on supply of the following ecosystem services</t>
  </si>
  <si>
    <t>Farmed seaweed</t>
  </si>
  <si>
    <t>Farmed fish and shellfish</t>
  </si>
  <si>
    <t>Genetic materials</t>
  </si>
  <si>
    <t>Existence / option use / bequest</t>
  </si>
  <si>
    <t>Note</t>
  </si>
  <si>
    <t>No information available to score the ES potential per SPU for the ecosytem services listed below, so these are not included in analyses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</si>
</sst>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82">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5"/>
      <name val="Calibri"/>
      <family val="2"/>
      <scheme val="minor"/>
    </font>
    <font>
      <strike/>
      <sz val="11"/>
      <color theme="1"/>
      <name val="Calibri"/>
      <family val="2"/>
      <scheme val="minor"/>
    </font>
    <font>
      <b/>
      <sz val="11"/>
      <color theme="4"/>
      <name val="Calibri"/>
      <family val="2"/>
      <scheme val="minor"/>
    </font>
    <font>
      <b/>
      <sz val="12"/>
      <color theme="1"/>
      <name val="Calibri"/>
      <family val="2"/>
      <scheme val="minor"/>
    </font>
    <font>
      <b/>
      <sz val="14"/>
      <color theme="1"/>
      <name val="Calibri"/>
      <family val="2"/>
      <scheme val="minor"/>
    </font>
    <font>
      <b/>
      <sz val="12"/>
      <color theme="0" tint="-0.34998626667073579"/>
      <name val="Calibri"/>
      <family val="2"/>
      <scheme val="minor"/>
    </font>
    <font>
      <b/>
      <u/>
      <sz val="14"/>
      <color theme="1"/>
      <name val="Calibri"/>
      <family val="2"/>
      <scheme val="minor"/>
    </font>
    <font>
      <b/>
      <sz val="12"/>
      <color theme="6" tint="0.59999389629810485"/>
      <name val="Calibri"/>
      <family val="2"/>
      <scheme val="minor"/>
    </font>
    <font>
      <b/>
      <sz val="12"/>
      <color theme="6" tint="-0.24994659260841701"/>
      <name val="Calibri"/>
      <family val="2"/>
      <scheme val="minor"/>
    </font>
    <font>
      <sz val="12"/>
      <color theme="1"/>
      <name val="Calibri"/>
      <family val="2"/>
      <scheme val="minor"/>
    </font>
    <font>
      <b/>
      <sz val="12"/>
      <color theme="9" tint="0.59999389629810485"/>
      <name val="Calibri"/>
      <family val="2"/>
      <scheme val="minor"/>
    </font>
    <font>
      <b/>
      <sz val="12"/>
      <color theme="9" tint="-0.249977111117893"/>
      <name val="Calibri"/>
      <family val="2"/>
      <scheme val="minor"/>
    </font>
    <font>
      <b/>
      <sz val="12"/>
      <color theme="9" tint="-0.499984740745262"/>
      <name val="Calibri"/>
      <family val="2"/>
      <scheme val="minor"/>
    </font>
    <font>
      <b/>
      <sz val="18"/>
      <color theme="3"/>
      <name val="Calibri Light"/>
      <family val="2"/>
      <scheme val="major"/>
    </font>
    <font>
      <sz val="11"/>
      <color theme="5"/>
      <name val="Calibri"/>
      <family val="2"/>
    </font>
    <font>
      <sz val="11"/>
      <name val="Calibri"/>
      <family val="2"/>
      <scheme val="minor"/>
    </font>
    <font>
      <u/>
      <sz val="11"/>
      <color theme="10"/>
      <name val="Calibri"/>
      <family val="2"/>
      <scheme val="minor"/>
    </font>
    <font>
      <sz val="10"/>
      <name val="Arial"/>
      <family val="2"/>
    </font>
    <font>
      <u/>
      <sz val="10"/>
      <color indexed="12"/>
      <name val="Times New Roman"/>
      <family val="1"/>
    </font>
    <font>
      <sz val="10"/>
      <name val="Times New Roman"/>
      <family val="1"/>
    </font>
    <font>
      <u/>
      <sz val="10"/>
      <color indexed="12"/>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0"/>
      <color theme="1"/>
      <name val="Arial"/>
      <family val="2"/>
    </font>
    <font>
      <sz val="10"/>
      <color rgb="FFFF0000"/>
      <name val="Arial"/>
      <family val="2"/>
    </font>
    <font>
      <sz val="12"/>
      <color indexed="8"/>
      <name val="Arial"/>
      <family val="2"/>
    </font>
    <font>
      <sz val="12"/>
      <color theme="1"/>
      <name val="Arial"/>
      <family val="2"/>
    </font>
    <font>
      <u/>
      <sz val="10"/>
      <color rgb="FF0000FF"/>
      <name val="Arial"/>
      <family val="2"/>
    </font>
    <font>
      <sz val="11"/>
      <color indexed="8"/>
      <name val="Arial"/>
      <family val="2"/>
    </font>
    <font>
      <sz val="11"/>
      <color indexed="8"/>
      <name val="Calibri"/>
      <family val="2"/>
    </font>
    <font>
      <b/>
      <sz val="18"/>
      <color indexed="56"/>
      <name val="Cambria"/>
      <family val="2"/>
    </font>
    <font>
      <sz val="11"/>
      <color indexed="9"/>
      <name val="Calibri"/>
      <family val="2"/>
    </font>
    <font>
      <sz val="11"/>
      <color indexed="20"/>
      <name val="Calibri"/>
      <family val="2"/>
    </font>
    <font>
      <b/>
      <sz val="11"/>
      <color indexed="52"/>
      <name val="Calibri"/>
      <family val="2"/>
    </font>
    <font>
      <sz val="9"/>
      <name val="Futura Lt BT"/>
      <family val="2"/>
    </font>
    <font>
      <b/>
      <sz val="11"/>
      <color indexed="9"/>
      <name val="Calibri"/>
      <family val="2"/>
    </font>
    <font>
      <sz val="6.8"/>
      <name val="Lucida Sans Unicode"/>
      <family val="2"/>
    </font>
    <font>
      <i/>
      <sz val="11"/>
      <color indexed="23"/>
      <name val="Calibri"/>
      <family val="2"/>
    </font>
    <font>
      <sz val="11"/>
      <color indexed="17"/>
      <name val="Calibri"/>
      <family val="2"/>
    </font>
    <font>
      <sz val="14"/>
      <name val="Wingdings"/>
      <charset val="2"/>
    </font>
    <font>
      <sz val="9"/>
      <color indexed="9"/>
      <name val="Futura Hv BT"/>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4"/>
      <name val="Arial"/>
      <family val="2"/>
    </font>
    <font>
      <b/>
      <sz val="11"/>
      <color indexed="8"/>
      <name val="Calibri"/>
      <family val="2"/>
    </font>
    <font>
      <sz val="11"/>
      <color indexed="10"/>
      <name val="Calibri"/>
      <family val="2"/>
    </font>
    <font>
      <sz val="10"/>
      <color theme="1"/>
      <name val="Calibri"/>
      <family val="2"/>
      <scheme val="minor"/>
    </font>
    <font>
      <b/>
      <sz val="11"/>
      <color rgb="FF000000"/>
      <name val="Calibri"/>
      <family val="2"/>
      <scheme val="minor"/>
    </font>
  </fonts>
  <fills count="6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499984740745262"/>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22"/>
      </patternFill>
    </fill>
    <fill>
      <patternFill patternType="solid">
        <fgColor indexed="55"/>
      </patternFill>
    </fill>
    <fill>
      <patternFill patternType="solid">
        <fgColor indexed="15"/>
        <bgColor indexed="64"/>
      </patternFill>
    </fill>
    <fill>
      <patternFill patternType="solid">
        <fgColor indexed="59"/>
        <bgColor indexed="63"/>
      </patternFill>
    </fill>
    <fill>
      <patternFill patternType="solid">
        <fgColor indexed="41"/>
        <bgColor indexed="64"/>
      </patternFill>
    </fill>
    <fill>
      <patternFill patternType="solid">
        <fgColor theme="5" tint="0.79998168889431442"/>
        <bgColor indexed="64"/>
      </patternFill>
    </fill>
    <fill>
      <patternFill patternType="solid">
        <fgColor theme="5" tint="-0.249977111117893"/>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double">
        <color indexed="64"/>
      </left>
      <right style="double">
        <color indexed="64"/>
      </right>
      <top style="double">
        <color indexed="64"/>
      </top>
      <bottom style="double">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s>
  <cellStyleXfs count="224">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30" fillId="0" borderId="0" applyNumberFormat="0" applyFill="0" applyBorder="0" applyAlignment="0" applyProtection="0"/>
    <xf numFmtId="0" fontId="34" fillId="0" borderId="0"/>
    <xf numFmtId="0" fontId="34" fillId="0" borderId="0"/>
    <xf numFmtId="0" fontId="34" fillId="0" borderId="0"/>
    <xf numFmtId="0" fontId="34" fillId="0" borderId="0"/>
    <xf numFmtId="0" fontId="36" fillId="0" borderId="0"/>
    <xf numFmtId="0" fontId="38" fillId="10" borderId="0" applyNumberFormat="0" applyBorder="0" applyAlignment="0" applyProtection="0"/>
    <xf numFmtId="0" fontId="38" fillId="14" borderId="0" applyNumberFormat="0" applyBorder="0" applyAlignment="0" applyProtection="0"/>
    <xf numFmtId="0" fontId="38" fillId="18" borderId="0" applyNumberFormat="0" applyBorder="0" applyAlignment="0" applyProtection="0"/>
    <xf numFmtId="0" fontId="38" fillId="22" borderId="0" applyNumberFormat="0" applyBorder="0" applyAlignment="0" applyProtection="0"/>
    <xf numFmtId="0" fontId="38" fillId="26" borderId="0" applyNumberFormat="0" applyBorder="0" applyAlignment="0" applyProtection="0"/>
    <xf numFmtId="0" fontId="38" fillId="30" borderId="0" applyNumberFormat="0" applyBorder="0" applyAlignment="0" applyProtection="0"/>
    <xf numFmtId="0" fontId="38" fillId="11" borderId="0" applyNumberFormat="0" applyBorder="0" applyAlignment="0" applyProtection="0"/>
    <xf numFmtId="0" fontId="38" fillId="15" borderId="0" applyNumberFormat="0" applyBorder="0" applyAlignment="0" applyProtection="0"/>
    <xf numFmtId="0" fontId="38" fillId="19" borderId="0" applyNumberFormat="0" applyBorder="0" applyAlignment="0" applyProtection="0"/>
    <xf numFmtId="0" fontId="38" fillId="23" borderId="0" applyNumberFormat="0" applyBorder="0" applyAlignment="0" applyProtection="0"/>
    <xf numFmtId="0" fontId="38" fillId="27" borderId="0" applyNumberFormat="0" applyBorder="0" applyAlignment="0" applyProtection="0"/>
    <xf numFmtId="0" fontId="38" fillId="31" borderId="0" applyNumberFormat="0" applyBorder="0" applyAlignment="0" applyProtection="0"/>
    <xf numFmtId="0" fontId="39" fillId="12" borderId="0" applyNumberFormat="0" applyBorder="0" applyAlignment="0" applyProtection="0"/>
    <xf numFmtId="0" fontId="39" fillId="16" borderId="0" applyNumberFormat="0" applyBorder="0" applyAlignment="0" applyProtection="0"/>
    <xf numFmtId="0" fontId="39" fillId="20" borderId="0" applyNumberFormat="0" applyBorder="0" applyAlignment="0" applyProtection="0"/>
    <xf numFmtId="0" fontId="39" fillId="24" borderId="0" applyNumberFormat="0" applyBorder="0" applyAlignment="0" applyProtection="0"/>
    <xf numFmtId="0" fontId="39" fillId="28" borderId="0" applyNumberFormat="0" applyBorder="0" applyAlignment="0" applyProtection="0"/>
    <xf numFmtId="0" fontId="39" fillId="32" borderId="0" applyNumberFormat="0" applyBorder="0" applyAlignment="0" applyProtection="0"/>
    <xf numFmtId="0" fontId="39" fillId="9" borderId="0" applyNumberFormat="0" applyBorder="0" applyAlignment="0" applyProtection="0"/>
    <xf numFmtId="0" fontId="39" fillId="13" borderId="0" applyNumberFormat="0" applyBorder="0" applyAlignment="0" applyProtection="0"/>
    <xf numFmtId="0" fontId="39" fillId="17" borderId="0" applyNumberFormat="0" applyBorder="0" applyAlignment="0" applyProtection="0"/>
    <xf numFmtId="0" fontId="39" fillId="21" borderId="0" applyNumberFormat="0" applyBorder="0" applyAlignment="0" applyProtection="0"/>
    <xf numFmtId="0" fontId="39" fillId="25" borderId="0" applyNumberFormat="0" applyBorder="0" applyAlignment="0" applyProtection="0"/>
    <xf numFmtId="0" fontId="39" fillId="29" borderId="0" applyNumberFormat="0" applyBorder="0" applyAlignment="0" applyProtection="0"/>
    <xf numFmtId="0" fontId="40" fillId="3" borderId="0" applyNumberFormat="0" applyBorder="0" applyAlignment="0" applyProtection="0"/>
    <xf numFmtId="0" fontId="41" fillId="6" borderId="4" applyNumberFormat="0" applyAlignment="0" applyProtection="0"/>
    <xf numFmtId="0" fontId="42" fillId="7" borderId="7" applyNumberFormat="0" applyAlignment="0" applyProtection="0"/>
    <xf numFmtId="43" fontId="34" fillId="0" borderId="0" applyFont="0" applyFill="0" applyBorder="0" applyAlignment="0" applyProtection="0"/>
    <xf numFmtId="43" fontId="34" fillId="0" borderId="0" applyFont="0" applyFill="0" applyBorder="0" applyAlignment="0" applyProtection="0"/>
    <xf numFmtId="0" fontId="43" fillId="0" borderId="0" applyNumberFormat="0" applyFill="0" applyBorder="0" applyAlignment="0" applyProtection="0"/>
    <xf numFmtId="0" fontId="44" fillId="2" borderId="0" applyNumberFormat="0" applyBorder="0" applyAlignment="0" applyProtection="0"/>
    <xf numFmtId="0" fontId="45" fillId="0" borderId="1" applyNumberFormat="0" applyFill="0" applyAlignment="0" applyProtection="0"/>
    <xf numFmtId="0" fontId="46" fillId="0" borderId="2" applyNumberFormat="0" applyFill="0" applyAlignment="0" applyProtection="0"/>
    <xf numFmtId="0" fontId="47" fillId="0" borderId="3" applyNumberFormat="0" applyFill="0" applyAlignment="0" applyProtection="0"/>
    <xf numFmtId="0" fontId="47" fillId="0" borderId="0" applyNumberFormat="0" applyFill="0" applyBorder="0" applyAlignment="0" applyProtection="0"/>
    <xf numFmtId="0" fontId="35" fillId="0" borderId="0" applyNumberFormat="0" applyFill="0" applyBorder="0" applyAlignment="0" applyProtection="0">
      <alignment vertical="top"/>
      <protection locked="0"/>
    </xf>
    <xf numFmtId="0" fontId="37" fillId="0" borderId="0" applyNumberFormat="0" applyFill="0" applyBorder="0" applyAlignment="0" applyProtection="0"/>
    <xf numFmtId="0" fontId="37"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48" fillId="5" borderId="4" applyNumberFormat="0" applyAlignment="0" applyProtection="0"/>
    <xf numFmtId="0" fontId="49" fillId="0" borderId="6" applyNumberFormat="0" applyFill="0" applyAlignment="0" applyProtection="0"/>
    <xf numFmtId="0" fontId="50" fillId="4" borderId="0" applyNumberFormat="0" applyBorder="0" applyAlignment="0" applyProtection="0"/>
    <xf numFmtId="0" fontId="38" fillId="0" borderId="0" applyNumberFormat="0" applyFont="0" applyFill="0" applyBorder="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8" fillId="0" borderId="0"/>
    <xf numFmtId="0" fontId="38" fillId="0" borderId="0"/>
    <xf numFmtId="0" fontId="1" fillId="0" borderId="0"/>
    <xf numFmtId="0" fontId="34" fillId="0" borderId="0"/>
    <xf numFmtId="0" fontId="38" fillId="8" borderId="8" applyNumberFormat="0" applyFont="0" applyAlignment="0" applyProtection="0"/>
    <xf numFmtId="0" fontId="51" fillId="6" borderId="5" applyNumberFormat="0" applyAlignment="0" applyProtection="0"/>
    <xf numFmtId="9" fontId="34" fillId="0" borderId="0" applyFont="0" applyFill="0" applyBorder="0" applyAlignment="0" applyProtection="0"/>
    <xf numFmtId="9" fontId="34" fillId="0" borderId="0" applyFont="0" applyFill="0" applyBorder="0" applyAlignment="0" applyProtection="0"/>
    <xf numFmtId="9" fontId="36" fillId="0" borderId="0" applyFont="0" applyFill="0" applyBorder="0" applyAlignment="0" applyProtection="0"/>
    <xf numFmtId="0" fontId="52" fillId="0" borderId="9" applyNumberFormat="0" applyFill="0" applyAlignment="0" applyProtection="0"/>
    <xf numFmtId="0" fontId="53" fillId="0" borderId="0" applyNumberFormat="0" applyFill="0" applyBorder="0" applyAlignment="0" applyProtection="0"/>
    <xf numFmtId="0" fontId="56" fillId="0" borderId="0" applyNumberFormat="0" applyFill="0" applyBorder="0" applyAlignment="0" applyProtection="0">
      <alignment vertical="top"/>
    </xf>
    <xf numFmtId="0" fontId="38" fillId="0" borderId="0"/>
    <xf numFmtId="0" fontId="34" fillId="0" borderId="0"/>
    <xf numFmtId="0" fontId="34" fillId="0" borderId="0"/>
    <xf numFmtId="0" fontId="38" fillId="0" borderId="0"/>
    <xf numFmtId="0" fontId="38" fillId="0" borderId="0"/>
    <xf numFmtId="9" fontId="34" fillId="0" borderId="0" applyFont="0" applyFill="0" applyBorder="0" applyAlignment="0" applyProtection="0"/>
    <xf numFmtId="0" fontId="34" fillId="0" borderId="0"/>
    <xf numFmtId="0" fontId="34" fillId="0" borderId="0"/>
    <xf numFmtId="0" fontId="34" fillId="0" borderId="0"/>
    <xf numFmtId="0" fontId="34" fillId="0" borderId="0"/>
    <xf numFmtId="0" fontId="34" fillId="0" borderId="0"/>
    <xf numFmtId="0" fontId="58" fillId="39" borderId="0" applyNumberFormat="0" applyBorder="0" applyAlignment="0" applyProtection="0"/>
    <xf numFmtId="0" fontId="58" fillId="41" borderId="0" applyNumberFormat="0" applyBorder="0" applyAlignment="0" applyProtection="0"/>
    <xf numFmtId="0" fontId="58" fillId="43" borderId="0" applyNumberFormat="0" applyBorder="0" applyAlignment="0" applyProtection="0"/>
    <xf numFmtId="0" fontId="58" fillId="44" borderId="0" applyNumberFormat="0" applyBorder="0" applyAlignment="0" applyProtection="0"/>
    <xf numFmtId="0" fontId="58" fillId="45" borderId="0" applyNumberFormat="0" applyBorder="0" applyAlignment="0" applyProtection="0"/>
    <xf numFmtId="0" fontId="58" fillId="40" borderId="0" applyNumberFormat="0" applyBorder="0" applyAlignment="0" applyProtection="0"/>
    <xf numFmtId="0" fontId="58" fillId="47" borderId="0" applyNumberFormat="0" applyBorder="0" applyAlignment="0" applyProtection="0"/>
    <xf numFmtId="0" fontId="58" fillId="48" borderId="0" applyNumberFormat="0" applyBorder="0" applyAlignment="0" applyProtection="0"/>
    <xf numFmtId="0" fontId="58" fillId="50" borderId="0" applyNumberFormat="0" applyBorder="0" applyAlignment="0" applyProtection="0"/>
    <xf numFmtId="0" fontId="58" fillId="44" borderId="0" applyNumberFormat="0" applyBorder="0" applyAlignment="0" applyProtection="0"/>
    <xf numFmtId="0" fontId="58" fillId="47" borderId="0" applyNumberFormat="0" applyBorder="0" applyAlignment="0" applyProtection="0"/>
    <xf numFmtId="0" fontId="58" fillId="51" borderId="0" applyNumberFormat="0" applyBorder="0" applyAlignment="0" applyProtection="0"/>
    <xf numFmtId="0" fontId="60" fillId="53" borderId="0" applyNumberFormat="0" applyBorder="0" applyAlignment="0" applyProtection="0"/>
    <xf numFmtId="0" fontId="60" fillId="48" borderId="0" applyNumberFormat="0" applyBorder="0" applyAlignment="0" applyProtection="0"/>
    <xf numFmtId="0" fontId="60" fillId="50" borderId="0" applyNumberFormat="0" applyBorder="0" applyAlignment="0" applyProtection="0"/>
    <xf numFmtId="0" fontId="60" fillId="54" borderId="0" applyNumberFormat="0" applyBorder="0" applyAlignment="0" applyProtection="0"/>
    <xf numFmtId="0" fontId="60" fillId="52" borderId="0" applyNumberFormat="0" applyBorder="0" applyAlignment="0" applyProtection="0"/>
    <xf numFmtId="0" fontId="60" fillId="55" borderId="0" applyNumberFormat="0" applyBorder="0" applyAlignment="0" applyProtection="0"/>
    <xf numFmtId="0" fontId="60" fillId="56" borderId="0" applyNumberFormat="0" applyBorder="0" applyAlignment="0" applyProtection="0"/>
    <xf numFmtId="0" fontId="60" fillId="57" borderId="0" applyNumberFormat="0" applyBorder="0" applyAlignment="0" applyProtection="0"/>
    <xf numFmtId="0" fontId="60" fillId="58" borderId="0" applyNumberFormat="0" applyBorder="0" applyAlignment="0" applyProtection="0"/>
    <xf numFmtId="0" fontId="60" fillId="54" borderId="0" applyNumberFormat="0" applyBorder="0" applyAlignment="0" applyProtection="0"/>
    <xf numFmtId="0" fontId="60" fillId="52" borderId="0" applyNumberFormat="0" applyBorder="0" applyAlignment="0" applyProtection="0"/>
    <xf numFmtId="0" fontId="60" fillId="59" borderId="0" applyNumberFormat="0" applyBorder="0" applyAlignment="0" applyProtection="0"/>
    <xf numFmtId="0" fontId="61" fillId="41" borderId="0" applyNumberFormat="0" applyBorder="0" applyAlignment="0" applyProtection="0"/>
    <xf numFmtId="0" fontId="62" fillId="46" borderId="11" applyNumberFormat="0" applyAlignment="0" applyProtection="0"/>
    <xf numFmtId="0" fontId="63" fillId="60" borderId="0" applyNumberFormat="0" applyBorder="0" applyAlignment="0" applyProtection="0"/>
    <xf numFmtId="0" fontId="64" fillId="61" borderId="12" applyNumberFormat="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58" fillId="0" borderId="0" applyFont="0" applyFill="0" applyBorder="0" applyAlignment="0" applyProtection="0"/>
    <xf numFmtId="43" fontId="34" fillId="0" borderId="0" applyFont="0" applyFill="0" applyBorder="0" applyAlignment="0" applyProtection="0"/>
    <xf numFmtId="0" fontId="65" fillId="0" borderId="0" applyNumberFormat="0" applyBorder="0" applyProtection="0">
      <alignment horizontal="left" vertical="center" indent="1"/>
    </xf>
    <xf numFmtId="0" fontId="57" fillId="62" borderId="13">
      <alignment horizontal="center" vertical="center" wrapText="1"/>
    </xf>
    <xf numFmtId="0" fontId="57" fillId="62" borderId="13">
      <alignment horizontal="center" vertical="center" wrapText="1"/>
    </xf>
    <xf numFmtId="0" fontId="66" fillId="0" borderId="0" applyNumberFormat="0" applyFill="0" applyBorder="0" applyAlignment="0" applyProtection="0"/>
    <xf numFmtId="0" fontId="67" fillId="43" borderId="0" applyNumberFormat="0" applyBorder="0" applyAlignment="0" applyProtection="0"/>
    <xf numFmtId="0" fontId="68" fillId="0" borderId="0" applyNumberFormat="0" applyFill="0" applyBorder="0" applyProtection="0">
      <alignment horizontal="center" vertical="center"/>
    </xf>
    <xf numFmtId="0" fontId="69" fillId="63" borderId="0" applyNumberFormat="0" applyBorder="0" applyProtection="0">
      <alignment horizontal="left" vertical="center" indent="1"/>
    </xf>
    <xf numFmtId="0" fontId="70" fillId="0" borderId="14" applyNumberFormat="0" applyFill="0" applyAlignment="0" applyProtection="0"/>
    <xf numFmtId="0" fontId="71" fillId="0" borderId="15" applyNumberFormat="0" applyFill="0" applyAlignment="0" applyProtection="0"/>
    <xf numFmtId="0" fontId="72" fillId="0" borderId="16" applyNumberFormat="0" applyFill="0" applyAlignment="0" applyProtection="0"/>
    <xf numFmtId="0" fontId="72" fillId="0" borderId="0" applyNumberFormat="0" applyFill="0" applyBorder="0" applyAlignment="0" applyProtection="0"/>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3" fillId="0" borderId="0" applyNumberFormat="0" applyFill="0" applyBorder="0" applyAlignment="0" applyProtection="0"/>
    <xf numFmtId="0" fontId="73" fillId="40" borderId="11" applyNumberFormat="0" applyAlignment="0" applyProtection="0"/>
    <xf numFmtId="0" fontId="74" fillId="0" borderId="17" applyNumberFormat="0" applyFill="0" applyAlignment="0" applyProtection="0"/>
    <xf numFmtId="0" fontId="75" fillId="49" borderId="0" applyNumberFormat="0" applyBorder="0" applyAlignment="0" applyProtection="0"/>
    <xf numFmtId="0" fontId="34" fillId="0" borderId="0"/>
    <xf numFmtId="0" fontId="34" fillId="0" borderId="0"/>
    <xf numFmtId="0" fontId="1" fillId="0" borderId="0"/>
    <xf numFmtId="0" fontId="34" fillId="0" borderId="0"/>
    <xf numFmtId="0" fontId="34" fillId="0" borderId="0"/>
    <xf numFmtId="0" fontId="34" fillId="0" borderId="0"/>
    <xf numFmtId="0" fontId="58" fillId="0" borderId="0"/>
    <xf numFmtId="0" fontId="34" fillId="0" borderId="0"/>
    <xf numFmtId="0" fontId="38" fillId="0" borderId="0"/>
    <xf numFmtId="0" fontId="34" fillId="0" borderId="0"/>
    <xf numFmtId="0" fontId="54" fillId="0" borderId="0"/>
    <xf numFmtId="0" fontId="58" fillId="0" borderId="0"/>
    <xf numFmtId="0" fontId="55" fillId="0" borderId="0"/>
    <xf numFmtId="0" fontId="54" fillId="0" borderId="0"/>
    <xf numFmtId="0" fontId="36" fillId="0" borderId="0"/>
    <xf numFmtId="0" fontId="34" fillId="0" borderId="0"/>
    <xf numFmtId="0" fontId="34" fillId="0" borderId="0"/>
    <xf numFmtId="0" fontId="36" fillId="0" borderId="0"/>
    <xf numFmtId="0" fontId="34" fillId="0" borderId="0"/>
    <xf numFmtId="0" fontId="34" fillId="0" borderId="0"/>
    <xf numFmtId="0" fontId="34" fillId="0" borderId="0"/>
    <xf numFmtId="0" fontId="34" fillId="0" borderId="0"/>
    <xf numFmtId="0" fontId="34" fillId="0" borderId="0"/>
    <xf numFmtId="0" fontId="38" fillId="0" borderId="0"/>
    <xf numFmtId="0" fontId="34" fillId="42" borderId="18" applyNumberFormat="0" applyFont="0" applyAlignment="0" applyProtection="0"/>
    <xf numFmtId="0" fontId="76" fillId="46" borderId="19" applyNumberFormat="0" applyAlignment="0" applyProtection="0"/>
    <xf numFmtId="0" fontId="34" fillId="42" borderId="18" applyNumberFormat="0" applyFont="0" applyAlignment="0" applyProtection="0"/>
    <xf numFmtId="9" fontId="34" fillId="0" borderId="0" applyFont="0" applyFill="0" applyBorder="0" applyAlignment="0" applyProtection="0"/>
    <xf numFmtId="9" fontId="34" fillId="0" borderId="0" applyFont="0" applyFill="0" applyBorder="0" applyAlignment="0" applyProtection="0"/>
    <xf numFmtId="0" fontId="77" fillId="0" borderId="0" applyNumberFormat="0" applyFont="0" applyFill="0" applyBorder="0" applyAlignment="0">
      <alignment vertical="center"/>
      <protection hidden="1"/>
    </xf>
    <xf numFmtId="0" fontId="34" fillId="0" borderId="0"/>
    <xf numFmtId="0" fontId="34" fillId="64" borderId="19" applyNumberFormat="0" applyFont="0" applyBorder="0" applyAlignment="0" applyProtection="0">
      <alignment horizontal="center" vertical="center" wrapText="1"/>
      <protection hidden="1"/>
    </xf>
    <xf numFmtId="0" fontId="59" fillId="0" borderId="0" applyNumberFormat="0" applyFill="0" applyBorder="0" applyAlignment="0" applyProtection="0"/>
    <xf numFmtId="0" fontId="78" fillId="0" borderId="20" applyNumberFormat="0" applyFill="0" applyAlignment="0" applyProtection="0"/>
    <xf numFmtId="0" fontId="79" fillId="0" borderId="0" applyNumberForma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68" fillId="0" borderId="0" applyNumberFormat="0" applyFill="0" applyBorder="0" applyProtection="0">
      <alignment horizontal="center" vertical="center"/>
    </xf>
    <xf numFmtId="43" fontId="34" fillId="0" borderId="0" applyFont="0" applyFill="0" applyBorder="0" applyAlignment="0" applyProtection="0"/>
    <xf numFmtId="43" fontId="34" fillId="0" borderId="0" applyFont="0" applyFill="0" applyBorder="0" applyAlignment="0" applyProtection="0"/>
    <xf numFmtId="0" fontId="34" fillId="0" borderId="0"/>
    <xf numFmtId="0" fontId="34" fillId="0" borderId="0"/>
    <xf numFmtId="0" fontId="45" fillId="0" borderId="1" applyNumberFormat="0" applyFill="0" applyAlignment="0" applyProtection="0"/>
    <xf numFmtId="0" fontId="46" fillId="0" borderId="2" applyNumberFormat="0" applyFill="0" applyAlignment="0" applyProtection="0"/>
    <xf numFmtId="0" fontId="47" fillId="0" borderId="3" applyNumberFormat="0" applyFill="0" applyAlignment="0" applyProtection="0"/>
    <xf numFmtId="0" fontId="47" fillId="0" borderId="0" applyNumberFormat="0" applyFill="0" applyBorder="0" applyAlignment="0" applyProtection="0"/>
    <xf numFmtId="0" fontId="30" fillId="0" borderId="0" applyNumberFormat="0" applyFill="0" applyBorder="0" applyAlignment="0" applyProtection="0"/>
  </cellStyleXfs>
  <cellXfs count="111">
    <xf numFmtId="0" fontId="0" fillId="0" borderId="0" xfId="0"/>
    <xf numFmtId="0" fontId="0" fillId="0" borderId="0" xfId="0"/>
    <xf numFmtId="0" fontId="0" fillId="0" borderId="0" xfId="0" applyFill="1" applyBorder="1"/>
    <xf numFmtId="0" fontId="0" fillId="0" borderId="0" xfId="0" applyFill="1" applyBorder="1" applyAlignment="1"/>
    <xf numFmtId="0" fontId="15" fillId="0" borderId="10" xfId="0" applyFont="1" applyBorder="1"/>
    <xf numFmtId="0" fontId="17" fillId="0" borderId="0" xfId="0" applyFont="1"/>
    <xf numFmtId="0" fontId="17" fillId="0" borderId="0" xfId="0" quotePrefix="1" applyFont="1"/>
    <xf numFmtId="2" fontId="0" fillId="0" borderId="0" xfId="0" applyNumberFormat="1"/>
    <xf numFmtId="0" fontId="18" fillId="0" borderId="0" xfId="0" applyFont="1"/>
    <xf numFmtId="0" fontId="0" fillId="0" borderId="0" xfId="0" applyFont="1"/>
    <xf numFmtId="2" fontId="15" fillId="0" borderId="10" xfId="0" applyNumberFormat="1" applyFont="1" applyBorder="1"/>
    <xf numFmtId="0" fontId="19" fillId="0" borderId="0" xfId="0" applyFont="1"/>
    <xf numFmtId="0" fontId="0" fillId="0" borderId="0" xfId="0" applyFill="1" applyBorder="1"/>
    <xf numFmtId="0" fontId="0" fillId="0" borderId="0" xfId="0"/>
    <xf numFmtId="0" fontId="0" fillId="0" borderId="0" xfId="0"/>
    <xf numFmtId="0" fontId="0" fillId="0" borderId="10" xfId="0" applyBorder="1"/>
    <xf numFmtId="0" fontId="0" fillId="0" borderId="0" xfId="0"/>
    <xf numFmtId="0" fontId="0" fillId="0" borderId="0" xfId="0" applyFill="1"/>
    <xf numFmtId="0" fontId="0" fillId="0" borderId="0" xfId="0" applyFill="1" applyBorder="1"/>
    <xf numFmtId="0" fontId="0" fillId="0" borderId="0" xfId="0" applyBorder="1"/>
    <xf numFmtId="0" fontId="0" fillId="33" borderId="0" xfId="0" applyFill="1" applyBorder="1"/>
    <xf numFmtId="0" fontId="0" fillId="34" borderId="0" xfId="0" applyFill="1" applyBorder="1"/>
    <xf numFmtId="0" fontId="0" fillId="35" borderId="0" xfId="0" applyFill="1" applyBorder="1"/>
    <xf numFmtId="0" fontId="15" fillId="0" borderId="0" xfId="0" applyFont="1" applyAlignment="1">
      <alignment vertical="center" wrapText="1"/>
    </xf>
    <xf numFmtId="2" fontId="0" fillId="0" borderId="10" xfId="0" applyNumberFormat="1" applyBorder="1"/>
    <xf numFmtId="2" fontId="0" fillId="33" borderId="0" xfId="0" applyNumberFormat="1" applyFill="1"/>
    <xf numFmtId="1" fontId="0" fillId="0" borderId="0" xfId="0" applyNumberFormat="1" applyFill="1"/>
    <xf numFmtId="1" fontId="0" fillId="0" borderId="0" xfId="0" applyNumberFormat="1" applyFill="1" applyBorder="1"/>
    <xf numFmtId="0" fontId="17" fillId="0" borderId="0" xfId="0" applyFont="1" applyFill="1" applyBorder="1"/>
    <xf numFmtId="0" fontId="15" fillId="0" borderId="0" xfId="0" applyFont="1" applyAlignment="1">
      <alignment vertical="center"/>
    </xf>
    <xf numFmtId="0" fontId="0" fillId="0" borderId="0" xfId="0"/>
    <xf numFmtId="0" fontId="15" fillId="0" borderId="0" xfId="0" applyFont="1"/>
    <xf numFmtId="16" fontId="0" fillId="0" borderId="0" xfId="0" quotePrefix="1" applyNumberFormat="1" applyFill="1" applyBorder="1"/>
    <xf numFmtId="0" fontId="0" fillId="37" borderId="0" xfId="0" applyFill="1" applyBorder="1"/>
    <xf numFmtId="0" fontId="0" fillId="0" borderId="0" xfId="0" quotePrefix="1" applyFill="1" applyBorder="1"/>
    <xf numFmtId="0" fontId="0" fillId="38" borderId="0" xfId="0" applyFill="1" applyBorder="1"/>
    <xf numFmtId="1" fontId="0" fillId="38" borderId="10" xfId="0" applyNumberFormat="1" applyFill="1" applyBorder="1"/>
    <xf numFmtId="1" fontId="0" fillId="34" borderId="0" xfId="0" applyNumberFormat="1" applyFill="1"/>
    <xf numFmtId="1" fontId="0" fillId="37" borderId="0" xfId="0" applyNumberFormat="1" applyFill="1"/>
    <xf numFmtId="1" fontId="0" fillId="38" borderId="0" xfId="0" applyNumberFormat="1" applyFill="1"/>
    <xf numFmtId="0" fontId="17" fillId="0" borderId="0" xfId="0" applyFont="1" applyFill="1"/>
    <xf numFmtId="0" fontId="0" fillId="0" borderId="0" xfId="0"/>
    <xf numFmtId="0" fontId="0" fillId="0" borderId="0" xfId="0" applyFill="1" applyBorder="1"/>
    <xf numFmtId="0" fontId="0" fillId="0" borderId="0" xfId="0" applyBorder="1"/>
    <xf numFmtId="0" fontId="0" fillId="0" borderId="0" xfId="0" applyBorder="1" applyAlignment="1">
      <alignment horizontal="left"/>
    </xf>
    <xf numFmtId="0" fontId="0" fillId="0" borderId="0" xfId="0" applyFill="1" applyBorder="1" applyAlignment="1">
      <alignment horizontal="left"/>
    </xf>
    <xf numFmtId="1" fontId="32" fillId="0" borderId="0" xfId="0" applyNumberFormat="1" applyFont="1" applyFill="1" applyBorder="1"/>
    <xf numFmtId="0" fontId="0" fillId="0" borderId="0" xfId="0" applyFill="1"/>
    <xf numFmtId="0" fontId="0" fillId="0" borderId="0" xfId="0" applyFill="1" applyBorder="1"/>
    <xf numFmtId="0" fontId="0" fillId="0" borderId="0" xfId="0" applyBorder="1"/>
    <xf numFmtId="0" fontId="15" fillId="0" borderId="0" xfId="0" applyFont="1" applyFill="1" applyBorder="1"/>
    <xf numFmtId="0" fontId="0" fillId="0" borderId="0" xfId="0"/>
    <xf numFmtId="0" fontId="15" fillId="0" borderId="0" xfId="0" applyFont="1"/>
    <xf numFmtId="164" fontId="0" fillId="0" borderId="0" xfId="0" applyNumberFormat="1" applyFill="1" applyBorder="1"/>
    <xf numFmtId="0" fontId="80" fillId="0" borderId="0" xfId="0" applyFont="1" applyAlignment="1">
      <alignment vertical="center" wrapText="1"/>
    </xf>
    <xf numFmtId="0" fontId="0" fillId="66" borderId="0" xfId="0" applyFill="1" applyAlignment="1">
      <alignment vertical="center"/>
    </xf>
    <xf numFmtId="0" fontId="0" fillId="0" borderId="0" xfId="0"/>
    <xf numFmtId="0" fontId="0" fillId="0" borderId="0" xfId="0" applyFill="1" applyBorder="1"/>
    <xf numFmtId="1" fontId="0" fillId="0" borderId="0" xfId="0" applyNumberFormat="1" applyFill="1" applyBorder="1"/>
    <xf numFmtId="0" fontId="0" fillId="0" borderId="0" xfId="0" applyFill="1" applyBorder="1" applyAlignment="1">
      <alignment textRotation="90" wrapText="1"/>
    </xf>
    <xf numFmtId="0" fontId="13" fillId="0" borderId="0" xfId="0" applyFont="1"/>
    <xf numFmtId="0" fontId="0" fillId="0" borderId="0" xfId="0" applyBorder="1" applyAlignment="1">
      <alignment wrapText="1"/>
    </xf>
    <xf numFmtId="1" fontId="0" fillId="0" borderId="0" xfId="0" applyNumberFormat="1"/>
    <xf numFmtId="0" fontId="0" fillId="0" borderId="0" xfId="0" applyBorder="1" applyAlignment="1">
      <alignment vertical="center" wrapText="1"/>
    </xf>
    <xf numFmtId="2" fontId="0" fillId="0" borderId="0" xfId="0" applyNumberFormat="1"/>
    <xf numFmtId="0" fontId="0" fillId="0" borderId="0" xfId="0"/>
    <xf numFmtId="0" fontId="0" fillId="0" borderId="0" xfId="0" applyFill="1" applyBorder="1"/>
    <xf numFmtId="0" fontId="0" fillId="0" borderId="0" xfId="0" applyAlignment="1">
      <alignment vertical="center"/>
    </xf>
    <xf numFmtId="0" fontId="0" fillId="0" borderId="0" xfId="0" applyBorder="1"/>
    <xf numFmtId="0" fontId="0" fillId="0" borderId="0" xfId="0" applyAlignment="1"/>
    <xf numFmtId="164" fontId="15" fillId="0" borderId="0" xfId="0" applyNumberFormat="1" applyFont="1"/>
    <xf numFmtId="1" fontId="0" fillId="0" borderId="0" xfId="0" applyNumberFormat="1" applyFill="1"/>
    <xf numFmtId="0" fontId="0" fillId="0" borderId="0" xfId="0" quotePrefix="1"/>
    <xf numFmtId="0" fontId="0" fillId="0" borderId="0" xfId="0" applyBorder="1" applyAlignment="1">
      <alignment horizontal="left" vertical="center" wrapText="1"/>
    </xf>
    <xf numFmtId="0" fontId="0" fillId="0" borderId="0" xfId="0" applyBorder="1" applyAlignment="1">
      <alignment horizontal="center"/>
    </xf>
    <xf numFmtId="0" fontId="0" fillId="0" borderId="0" xfId="0" applyBorder="1" applyAlignment="1">
      <alignment horizontal="center" vertical="center" wrapText="1"/>
    </xf>
    <xf numFmtId="0" fontId="21" fillId="0" borderId="0" xfId="0" applyFont="1" applyBorder="1" applyAlignment="1">
      <alignment horizontal="center" vertical="center" wrapText="1"/>
    </xf>
    <xf numFmtId="1" fontId="0" fillId="0" borderId="0" xfId="0" applyNumberFormat="1" applyFill="1" applyBorder="1" applyAlignment="1"/>
    <xf numFmtId="0" fontId="0" fillId="0" borderId="0" xfId="0" applyBorder="1" applyAlignment="1">
      <alignment horizontal="left" vertical="center" wrapText="1"/>
    </xf>
    <xf numFmtId="0" fontId="81" fillId="0" borderId="0" xfId="0" applyFont="1"/>
    <xf numFmtId="0" fontId="0" fillId="0" borderId="21" xfId="0" applyBorder="1"/>
    <xf numFmtId="0" fontId="0" fillId="0" borderId="21" xfId="0" applyFill="1" applyBorder="1"/>
    <xf numFmtId="1" fontId="0" fillId="0" borderId="21" xfId="0" applyNumberFormat="1" applyFill="1" applyBorder="1"/>
    <xf numFmtId="0" fontId="17" fillId="0" borderId="21" xfId="0" applyFont="1" applyBorder="1"/>
    <xf numFmtId="0" fontId="17" fillId="0" borderId="21" xfId="0" applyFont="1" applyFill="1" applyBorder="1"/>
    <xf numFmtId="164" fontId="0" fillId="34" borderId="21" xfId="0" applyNumberFormat="1" applyFill="1" applyBorder="1"/>
    <xf numFmtId="164" fontId="0" fillId="35" borderId="21" xfId="0" applyNumberFormat="1" applyFill="1" applyBorder="1"/>
    <xf numFmtId="164" fontId="0" fillId="37" borderId="21" xfId="0" applyNumberFormat="1" applyFill="1" applyBorder="1"/>
    <xf numFmtId="164" fontId="0" fillId="33" borderId="21" xfId="0" applyNumberFormat="1" applyFill="1" applyBorder="1"/>
    <xf numFmtId="1" fontId="0" fillId="34" borderId="21" xfId="0" applyNumberFormat="1" applyFill="1" applyBorder="1"/>
    <xf numFmtId="1" fontId="32" fillId="38" borderId="21" xfId="0" applyNumberFormat="1" applyFont="1" applyFill="1" applyBorder="1"/>
    <xf numFmtId="164" fontId="0" fillId="65" borderId="21" xfId="0" applyNumberFormat="1" applyFill="1" applyBorder="1"/>
    <xf numFmtId="1" fontId="0" fillId="33" borderId="21" xfId="0" applyNumberFormat="1" applyFill="1" applyBorder="1"/>
    <xf numFmtId="164" fontId="0" fillId="0" borderId="21" xfId="0" applyNumberFormat="1" applyFill="1" applyBorder="1"/>
    <xf numFmtId="164" fontId="15" fillId="0" borderId="21" xfId="0" applyNumberFormat="1" applyFont="1" applyBorder="1"/>
    <xf numFmtId="0" fontId="15" fillId="0" borderId="21" xfId="0" applyFont="1" applyBorder="1"/>
    <xf numFmtId="0" fontId="0" fillId="0" borderId="21" xfId="0" applyBorder="1" applyAlignment="1">
      <alignment wrapText="1"/>
    </xf>
    <xf numFmtId="0" fontId="0" fillId="0" borderId="21" xfId="0" applyFill="1" applyBorder="1" applyAlignment="1">
      <alignment horizontal="center" textRotation="90" wrapText="1"/>
    </xf>
    <xf numFmtId="0" fontId="0" fillId="34" borderId="21" xfId="0" applyFill="1" applyBorder="1"/>
    <xf numFmtId="0" fontId="12" fillId="36" borderId="21" xfId="0" applyFont="1" applyFill="1" applyBorder="1"/>
    <xf numFmtId="0" fontId="0" fillId="35" borderId="21" xfId="0" applyFill="1" applyBorder="1"/>
    <xf numFmtId="0" fontId="0" fillId="33" borderId="21" xfId="0" applyFill="1" applyBorder="1"/>
    <xf numFmtId="0" fontId="0" fillId="0" borderId="21" xfId="0" applyBorder="1" applyAlignment="1">
      <alignment horizontal="left" vertical="center" wrapText="1"/>
    </xf>
    <xf numFmtId="0" fontId="15" fillId="0" borderId="21" xfId="0" applyFont="1" applyBorder="1" applyAlignment="1">
      <alignment horizontal="center" vertical="center"/>
    </xf>
    <xf numFmtId="0" fontId="0" fillId="0" borderId="0" xfId="0" applyBorder="1" applyAlignment="1">
      <alignment horizontal="left" vertical="center" wrapText="1"/>
    </xf>
    <xf numFmtId="0" fontId="0" fillId="0" borderId="21" xfId="0" applyBorder="1" applyAlignment="1">
      <alignment horizontal="center" vertical="center" wrapText="1"/>
    </xf>
    <xf numFmtId="1" fontId="0" fillId="0" borderId="0" xfId="0" applyNumberFormat="1" applyFill="1" applyBorder="1" applyAlignment="1">
      <alignment horizontal="center"/>
    </xf>
    <xf numFmtId="0" fontId="21" fillId="0" borderId="21" xfId="0" applyFont="1" applyBorder="1" applyAlignment="1">
      <alignment horizontal="center" vertical="center" wrapText="1"/>
    </xf>
    <xf numFmtId="0" fontId="80" fillId="0" borderId="0" xfId="0" applyFont="1" applyAlignment="1">
      <alignment horizontal="center" vertical="center" wrapText="1"/>
    </xf>
    <xf numFmtId="0" fontId="0" fillId="0" borderId="0" xfId="0" applyAlignment="1">
      <alignment horizontal="center" vertical="center"/>
    </xf>
    <xf numFmtId="0" fontId="0" fillId="0" borderId="0" xfId="0" applyAlignment="1" applyProtection="1">
      <alignment horizontal="center" vertical="center"/>
      <protection locked="0"/>
    </xf>
  </cellXfs>
  <cellStyles count="224">
    <cellStyle name="%" xfId="42"/>
    <cellStyle name="% 2" xfId="44"/>
    <cellStyle name="% 2 2" xfId="115"/>
    <cellStyle name="% 3" xfId="45"/>
    <cellStyle name="% 3 2" xfId="116"/>
    <cellStyle name="% 4" xfId="117"/>
    <cellStyle name="% 4 2" xfId="218"/>
    <cellStyle name="% 5" xfId="118"/>
    <cellStyle name="% 5 2" xfId="217"/>
    <cellStyle name="% 6" xfId="114"/>
    <cellStyle name="=C:\WINNT35\SYSTEM32\COMMAND.COM" xfId="46"/>
    <cellStyle name="20% - Accent1" xfId="18" builtinId="30" customBuiltin="1"/>
    <cellStyle name="20% - Accent1 2" xfId="47"/>
    <cellStyle name="20% - Accent1 2 2" xfId="119"/>
    <cellStyle name="20% - Accent2" xfId="22" builtinId="34" customBuiltin="1"/>
    <cellStyle name="20% - Accent2 2" xfId="48"/>
    <cellStyle name="20% - Accent2 2 2" xfId="120"/>
    <cellStyle name="20% - Accent3" xfId="26" builtinId="38" customBuiltin="1"/>
    <cellStyle name="20% - Accent3 2" xfId="49"/>
    <cellStyle name="20% - Accent3 2 2" xfId="121"/>
    <cellStyle name="20% - Accent4" xfId="30" builtinId="42" customBuiltin="1"/>
    <cellStyle name="20% - Accent4 2" xfId="50"/>
    <cellStyle name="20% - Accent4 2 2" xfId="122"/>
    <cellStyle name="20% - Accent5" xfId="34" builtinId="46" customBuiltin="1"/>
    <cellStyle name="20% - Accent5 2" xfId="51"/>
    <cellStyle name="20% - Accent5 2 2" xfId="123"/>
    <cellStyle name="20% - Accent6" xfId="38" builtinId="50" customBuiltin="1"/>
    <cellStyle name="20% - Accent6 2" xfId="52"/>
    <cellStyle name="20% - Accent6 2 2" xfId="124"/>
    <cellStyle name="40% - Accent1" xfId="19" builtinId="31" customBuiltin="1"/>
    <cellStyle name="40% - Accent1 2" xfId="53"/>
    <cellStyle name="40% - Accent1 2 2" xfId="125"/>
    <cellStyle name="40% - Accent2" xfId="23" builtinId="35" customBuiltin="1"/>
    <cellStyle name="40% - Accent2 2" xfId="54"/>
    <cellStyle name="40% - Accent2 2 2" xfId="126"/>
    <cellStyle name="40% - Accent3" xfId="27" builtinId="39" customBuiltin="1"/>
    <cellStyle name="40% - Accent3 2" xfId="55"/>
    <cellStyle name="40% - Accent3 2 2" xfId="127"/>
    <cellStyle name="40% - Accent4" xfId="31" builtinId="43" customBuiltin="1"/>
    <cellStyle name="40% - Accent4 2" xfId="56"/>
    <cellStyle name="40% - Accent4 2 2" xfId="128"/>
    <cellStyle name="40% - Accent5" xfId="35" builtinId="47" customBuiltin="1"/>
    <cellStyle name="40% - Accent5 2" xfId="57"/>
    <cellStyle name="40% - Accent5 2 2" xfId="129"/>
    <cellStyle name="40% - Accent6" xfId="39" builtinId="51" customBuiltin="1"/>
    <cellStyle name="40% - Accent6 2" xfId="58"/>
    <cellStyle name="40% - Accent6 2 2" xfId="130"/>
    <cellStyle name="60% - Accent1" xfId="20" builtinId="32" customBuiltin="1"/>
    <cellStyle name="60% - Accent1 2" xfId="59"/>
    <cellStyle name="60% - Accent1 2 2" xfId="131"/>
    <cellStyle name="60% - Accent2" xfId="24" builtinId="36" customBuiltin="1"/>
    <cellStyle name="60% - Accent2 2" xfId="60"/>
    <cellStyle name="60% - Accent2 2 2" xfId="132"/>
    <cellStyle name="60% - Accent3" xfId="28" builtinId="40" customBuiltin="1"/>
    <cellStyle name="60% - Accent3 2" xfId="61"/>
    <cellStyle name="60% - Accent3 2 2" xfId="133"/>
    <cellStyle name="60% - Accent4" xfId="32" builtinId="44" customBuiltin="1"/>
    <cellStyle name="60% - Accent4 2" xfId="62"/>
    <cellStyle name="60% - Accent4 2 2" xfId="134"/>
    <cellStyle name="60% - Accent5" xfId="36" builtinId="48" customBuiltin="1"/>
    <cellStyle name="60% - Accent5 2" xfId="63"/>
    <cellStyle name="60% - Accent5 2 2" xfId="135"/>
    <cellStyle name="60% - Accent6" xfId="40" builtinId="52" customBuiltin="1"/>
    <cellStyle name="60% - Accent6 2" xfId="64"/>
    <cellStyle name="60% - Accent6 2 2" xfId="136"/>
    <cellStyle name="Accent1" xfId="17" builtinId="29" customBuiltin="1"/>
    <cellStyle name="Accent1 2" xfId="65"/>
    <cellStyle name="Accent1 2 2" xfId="137"/>
    <cellStyle name="Accent2" xfId="21" builtinId="33" customBuiltin="1"/>
    <cellStyle name="Accent2 2" xfId="66"/>
    <cellStyle name="Accent2 2 2" xfId="138"/>
    <cellStyle name="Accent3" xfId="25" builtinId="37" customBuiltin="1"/>
    <cellStyle name="Accent3 2" xfId="67"/>
    <cellStyle name="Accent3 2 2" xfId="139"/>
    <cellStyle name="Accent4" xfId="29" builtinId="41" customBuiltin="1"/>
    <cellStyle name="Accent4 2" xfId="68"/>
    <cellStyle name="Accent4 2 2" xfId="140"/>
    <cellStyle name="Accent5" xfId="33" builtinId="45" customBuiltin="1"/>
    <cellStyle name="Accent5 2" xfId="69"/>
    <cellStyle name="Accent5 2 2" xfId="141"/>
    <cellStyle name="Accent6" xfId="37" builtinId="49" customBuiltin="1"/>
    <cellStyle name="Accent6 2" xfId="70"/>
    <cellStyle name="Accent6 2 2" xfId="142"/>
    <cellStyle name="Bad" xfId="6" builtinId="27" customBuiltin="1"/>
    <cellStyle name="Bad 2" xfId="71"/>
    <cellStyle name="Bad 2 2" xfId="143"/>
    <cellStyle name="Calculation" xfId="10" builtinId="22" customBuiltin="1"/>
    <cellStyle name="Calculation 2" xfId="72"/>
    <cellStyle name="Calculation 2 2" xfId="144"/>
    <cellStyle name="CellBlue1" xfId="145"/>
    <cellStyle name="Check Cell" xfId="12" builtinId="23" customBuiltin="1"/>
    <cellStyle name="Check Cell 2" xfId="73"/>
    <cellStyle name="Check Cell 2 2" xfId="146"/>
    <cellStyle name="Comma 2" xfId="74"/>
    <cellStyle name="Comma 2 2" xfId="149"/>
    <cellStyle name="Comma 2 2 2" xfId="216"/>
    <cellStyle name="Comma 2 3" xfId="148"/>
    <cellStyle name="Comma 3" xfId="75"/>
    <cellStyle name="Comma 3 2" xfId="150"/>
    <cellStyle name="Comma 4" xfId="151"/>
    <cellStyle name="Comma 5" xfId="147"/>
    <cellStyle name="Comma 6" xfId="152"/>
    <cellStyle name="Comma 6 2" xfId="215"/>
    <cellStyle name="Description" xfId="153"/>
    <cellStyle name="EEMS Header" xfId="154"/>
    <cellStyle name="EEMS Header 2" xfId="155"/>
    <cellStyle name="Explanatory Text" xfId="15" builtinId="53" customBuiltin="1"/>
    <cellStyle name="Explanatory Text 2" xfId="76"/>
    <cellStyle name="Explanatory Text 2 2" xfId="156"/>
    <cellStyle name="Good" xfId="5" builtinId="26" customBuiltin="1"/>
    <cellStyle name="Good 2" xfId="77"/>
    <cellStyle name="Good 2 2" xfId="157"/>
    <cellStyle name="Hazardous" xfId="158"/>
    <cellStyle name="Hazardous 2" xfId="214"/>
    <cellStyle name="HdgDescription" xfId="159"/>
    <cellStyle name="Heading 1" xfId="1" builtinId="16" customBuiltin="1"/>
    <cellStyle name="Heading 1 2" xfId="78"/>
    <cellStyle name="Heading 1 2 2" xfId="160"/>
    <cellStyle name="Heading 1 3" xfId="219"/>
    <cellStyle name="Heading 2" xfId="2" builtinId="17" customBuiltin="1"/>
    <cellStyle name="Heading 2 2" xfId="79"/>
    <cellStyle name="Heading 2 2 2" xfId="161"/>
    <cellStyle name="Heading 2 3" xfId="220"/>
    <cellStyle name="Heading 3" xfId="3" builtinId="18" customBuiltin="1"/>
    <cellStyle name="Heading 3 2" xfId="80"/>
    <cellStyle name="Heading 3 2 2" xfId="162"/>
    <cellStyle name="Heading 3 3" xfId="221"/>
    <cellStyle name="Heading 4" xfId="4" builtinId="19" customBuiltin="1"/>
    <cellStyle name="Heading 4 2" xfId="81"/>
    <cellStyle name="Heading 4 2 2" xfId="163"/>
    <cellStyle name="Heading 4 3" xfId="222"/>
    <cellStyle name="Hyperlink 2" xfId="83"/>
    <cellStyle name="Hyperlink 2 2" xfId="84"/>
    <cellStyle name="Hyperlink 2 3" xfId="164"/>
    <cellStyle name="Hyperlink 3" xfId="85"/>
    <cellStyle name="Hyperlink 3 2" xfId="165"/>
    <cellStyle name="Hyperlink 4" xfId="82"/>
    <cellStyle name="Hyperlink 4 2" xfId="166"/>
    <cellStyle name="Hyperlink 5" xfId="107"/>
    <cellStyle name="Input" xfId="8" builtinId="20" customBuiltin="1"/>
    <cellStyle name="Input 2" xfId="86"/>
    <cellStyle name="Input 2 2" xfId="167"/>
    <cellStyle name="Linked Cell" xfId="11" builtinId="24" customBuiltin="1"/>
    <cellStyle name="Linked Cell 2" xfId="87"/>
    <cellStyle name="Linked Cell 2 2" xfId="168"/>
    <cellStyle name="Neutral" xfId="7" builtinId="28" customBuiltin="1"/>
    <cellStyle name="Neutral 2" xfId="88"/>
    <cellStyle name="Neutral 2 2" xfId="169"/>
    <cellStyle name="Normal" xfId="0" builtinId="0"/>
    <cellStyle name="Normal 10" xfId="110"/>
    <cellStyle name="Normal 10 2" xfId="170"/>
    <cellStyle name="Normal 11" xfId="109"/>
    <cellStyle name="Normal 11 2" xfId="213"/>
    <cellStyle name="Normal 2" xfId="89"/>
    <cellStyle name="Normal 2 2" xfId="90"/>
    <cellStyle name="Normal 2 2 2" xfId="111"/>
    <cellStyle name="Normal 2 2 2 2" xfId="173"/>
    <cellStyle name="Normal 2 2 2 3" xfId="212"/>
    <cellStyle name="Normal 2 2 3" xfId="172"/>
    <cellStyle name="Normal 2 3" xfId="108"/>
    <cellStyle name="Normal 2 3 2" xfId="174"/>
    <cellStyle name="Normal 2 3 3" xfId="211"/>
    <cellStyle name="Normal 2 4" xfId="175"/>
    <cellStyle name="Normal 2 4 2" xfId="210"/>
    <cellStyle name="Normal 2 5" xfId="176"/>
    <cellStyle name="Normal 2 6" xfId="171"/>
    <cellStyle name="Normal 2_Working file pf comments" xfId="177"/>
    <cellStyle name="Normal 3" xfId="91"/>
    <cellStyle name="Normal 3 2" xfId="92"/>
    <cellStyle name="Normal 3 2 2" xfId="179"/>
    <cellStyle name="Normal 3 3" xfId="180"/>
    <cellStyle name="Normal 3 4" xfId="181"/>
    <cellStyle name="Normal 3 5" xfId="182"/>
    <cellStyle name="Normal 3 6" xfId="178"/>
    <cellStyle name="Normal 3_130731 SEPA 2011  flat data tables template (Waste from all sources &amp; Household)" xfId="183"/>
    <cellStyle name="Normal 4" xfId="93"/>
    <cellStyle name="Normal 4 2" xfId="94"/>
    <cellStyle name="Normal 4 2 2" xfId="185"/>
    <cellStyle name="Normal 4 3" xfId="186"/>
    <cellStyle name="Normal 4 3 2" xfId="209"/>
    <cellStyle name="Normal 4 4" xfId="184"/>
    <cellStyle name="Normal 5" xfId="95"/>
    <cellStyle name="Normal 5 2" xfId="96"/>
    <cellStyle name="Normal 5 2 2" xfId="188"/>
    <cellStyle name="Normal 5 2 3" xfId="208"/>
    <cellStyle name="Normal 5 3" xfId="187"/>
    <cellStyle name="Normal 6" xfId="97"/>
    <cellStyle name="Normal 6 2" xfId="189"/>
    <cellStyle name="Normal 6 3" xfId="207"/>
    <cellStyle name="Normal 7" xfId="98"/>
    <cellStyle name="Normal 7 2" xfId="190"/>
    <cellStyle name="Normal 7 3" xfId="206"/>
    <cellStyle name="Normal 8" xfId="43"/>
    <cellStyle name="Normal 8 2" xfId="112"/>
    <cellStyle name="Normal 8 3" xfId="191"/>
    <cellStyle name="Normal 8 4" xfId="205"/>
    <cellStyle name="Normal 9" xfId="99"/>
    <cellStyle name="Normal 9 2" xfId="193"/>
    <cellStyle name="Normal 9 3" xfId="192"/>
    <cellStyle name="Note" xfId="14" builtinId="10" customBuiltin="1"/>
    <cellStyle name="Note 2" xfId="100"/>
    <cellStyle name="Note 2 2" xfId="194"/>
    <cellStyle name="Note 2 3" xfId="196"/>
    <cellStyle name="Output" xfId="9" builtinId="21" customBuiltin="1"/>
    <cellStyle name="Output 2" xfId="101"/>
    <cellStyle name="Output 2 2" xfId="195"/>
    <cellStyle name="Percent 2" xfId="102"/>
    <cellStyle name="Percent 2 2" xfId="197"/>
    <cellStyle name="Percent 3" xfId="103"/>
    <cellStyle name="Percent 3 2" xfId="198"/>
    <cellStyle name="Percent 4" xfId="104"/>
    <cellStyle name="Percent 5" xfId="113"/>
    <cellStyle name="SDMX_protected" xfId="199"/>
    <cellStyle name="Standard_data_tables_JG" xfId="200"/>
    <cellStyle name="Table_HDR" xfId="201"/>
    <cellStyle name="Title" xfId="223" builtinId="15" customBuiltin="1"/>
    <cellStyle name="Title 2" xfId="41"/>
    <cellStyle name="Title 2 2" xfId="202"/>
    <cellStyle name="Total" xfId="16" builtinId="25" customBuiltin="1"/>
    <cellStyle name="Total 2" xfId="105"/>
    <cellStyle name="Total 2 2" xfId="203"/>
    <cellStyle name="Warning Text" xfId="13" builtinId="11" customBuiltin="1"/>
    <cellStyle name="Warning Text 2" xfId="106"/>
    <cellStyle name="Warning Text 2 2" xfId="2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theme" Target="theme/theme1.xml" Id="rId18" /><Relationship Type="http://schemas.openxmlformats.org/officeDocument/2006/relationships/worksheet" Target="worksheets/sheet3.xml" Id="rId3" /><Relationship Type="http://schemas.openxmlformats.org/officeDocument/2006/relationships/calcChain" Target="calcChain.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sharedStrings" Target="sharedStrings.xml" Id="rId20"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10.xml" Id="rId10" /><Relationship Type="http://schemas.openxmlformats.org/officeDocument/2006/relationships/styles" Target="styles.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customXml" Target="/customXML/item3.xml" Id="R9eef4701dd3f483c"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35047949488337"/>
          <c:y val="1.6038159487619896E-2"/>
          <c:w val="0.73200935564022562"/>
          <c:h val="0.84925305493186543"/>
        </c:manualLayout>
      </c:layout>
      <c:scatterChart>
        <c:scatterStyle val="lineMarker"/>
        <c:varyColors val="0"/>
        <c:ser>
          <c:idx val="0"/>
          <c:order val="0"/>
          <c:tx>
            <c:strRef>
              <c:f>'Final mNCAI'!$B$1</c:f>
              <c:strCache>
                <c:ptCount val="1"/>
                <c:pt idx="0">
                  <c:v>Good</c:v>
                </c:pt>
              </c:strCache>
            </c:strRef>
          </c:tx>
          <c:xVal>
            <c:numRef>
              <c:f>'Final mNCAI'!$A$2:$A$9</c:f>
              <c:numCache>
                <c:formatCode>General</c:formatCode>
                <c:ptCount val="8"/>
                <c:pt idx="0">
                  <c:v>2010</c:v>
                </c:pt>
                <c:pt idx="1">
                  <c:v>2011</c:v>
                </c:pt>
                <c:pt idx="2">
                  <c:v>2012</c:v>
                </c:pt>
                <c:pt idx="3">
                  <c:v>2013</c:v>
                </c:pt>
                <c:pt idx="4">
                  <c:v>2014</c:v>
                </c:pt>
                <c:pt idx="5">
                  <c:v>2015</c:v>
                </c:pt>
                <c:pt idx="6">
                  <c:v>2016</c:v>
                </c:pt>
                <c:pt idx="7">
                  <c:v>2017</c:v>
                </c:pt>
              </c:numCache>
            </c:numRef>
          </c:xVal>
          <c:yVal>
            <c:numRef>
              <c:f>'Final mNCAI'!$B$2:$B$9</c:f>
              <c:numCache>
                <c:formatCode>0.00</c:formatCode>
                <c:ptCount val="8"/>
                <c:pt idx="0">
                  <c:v>100</c:v>
                </c:pt>
                <c:pt idx="1">
                  <c:v>112.74265881903224</c:v>
                </c:pt>
                <c:pt idx="2">
                  <c:v>128.65728041039478</c:v>
                </c:pt>
                <c:pt idx="3">
                  <c:v>146.13020265435736</c:v>
                </c:pt>
                <c:pt idx="4">
                  <c:v>164.18692618470712</c:v>
                </c:pt>
                <c:pt idx="5">
                  <c:v>182.65090257084674</c:v>
                </c:pt>
                <c:pt idx="6">
                  <c:v>201.04943002697306</c:v>
                </c:pt>
                <c:pt idx="7">
                  <c:v>219.49891331339714</c:v>
                </c:pt>
              </c:numCache>
            </c:numRef>
          </c:yVal>
          <c:smooth val="0"/>
          <c:extLst xmlns:c16r2="http://schemas.microsoft.com/office/drawing/2015/06/chart">
            <c:ext xmlns:c16="http://schemas.microsoft.com/office/drawing/2014/chart" uri="{C3380CC4-5D6E-409C-BE32-E72D297353CC}">
              <c16:uniqueId val="{00000000-F5BB-4257-98EB-09225D912D14}"/>
            </c:ext>
          </c:extLst>
        </c:ser>
        <c:ser>
          <c:idx val="1"/>
          <c:order val="1"/>
          <c:tx>
            <c:strRef>
              <c:f>'Final mNCAI'!$C$1</c:f>
              <c:strCache>
                <c:ptCount val="1"/>
                <c:pt idx="0">
                  <c:v>Poor</c:v>
                </c:pt>
              </c:strCache>
            </c:strRef>
          </c:tx>
          <c:spPr>
            <a:ln>
              <a:solidFill>
                <a:schemeClr val="accent1"/>
              </a:solidFill>
              <a:prstDash val="dash"/>
            </a:ln>
          </c:spPr>
          <c:marker>
            <c:spPr>
              <a:solidFill>
                <a:schemeClr val="accent1"/>
              </a:solidFill>
              <a:ln>
                <a:solidFill>
                  <a:schemeClr val="accent1"/>
                </a:solidFill>
              </a:ln>
            </c:spPr>
          </c:marker>
          <c:xVal>
            <c:numRef>
              <c:f>'Final mNCAI'!$A$2:$A$9</c:f>
              <c:numCache>
                <c:formatCode>General</c:formatCode>
                <c:ptCount val="8"/>
                <c:pt idx="0">
                  <c:v>2010</c:v>
                </c:pt>
                <c:pt idx="1">
                  <c:v>2011</c:v>
                </c:pt>
                <c:pt idx="2">
                  <c:v>2012</c:v>
                </c:pt>
                <c:pt idx="3">
                  <c:v>2013</c:v>
                </c:pt>
                <c:pt idx="4">
                  <c:v>2014</c:v>
                </c:pt>
                <c:pt idx="5">
                  <c:v>2015</c:v>
                </c:pt>
                <c:pt idx="6">
                  <c:v>2016</c:v>
                </c:pt>
                <c:pt idx="7">
                  <c:v>2017</c:v>
                </c:pt>
              </c:numCache>
            </c:numRef>
          </c:xVal>
          <c:yVal>
            <c:numRef>
              <c:f>'Final mNCAI'!$C$2:$C$9</c:f>
              <c:numCache>
                <c:formatCode>General</c:formatCode>
                <c:ptCount val="8"/>
                <c:pt idx="0">
                  <c:v>100</c:v>
                </c:pt>
                <c:pt idx="1">
                  <c:v>96.884264669763269</c:v>
                </c:pt>
                <c:pt idx="2">
                  <c:v>93.553502276336076</c:v>
                </c:pt>
                <c:pt idx="3">
                  <c:v>90.222739882908826</c:v>
                </c:pt>
                <c:pt idx="4">
                  <c:v>86.899680365881267</c:v>
                </c:pt>
                <c:pt idx="5">
                  <c:v>83.560309100655275</c:v>
                </c:pt>
                <c:pt idx="6">
                  <c:v>80.235828888186902</c:v>
                </c:pt>
                <c:pt idx="7">
                  <c:v>76.899690309199954</c:v>
                </c:pt>
              </c:numCache>
            </c:numRef>
          </c:yVal>
          <c:smooth val="0"/>
          <c:extLst xmlns:c16r2="http://schemas.microsoft.com/office/drawing/2015/06/chart">
            <c:ext xmlns:c16="http://schemas.microsoft.com/office/drawing/2014/chart" uri="{C3380CC4-5D6E-409C-BE32-E72D297353CC}">
              <c16:uniqueId val="{00000001-F5BB-4257-98EB-09225D912D14}"/>
            </c:ext>
          </c:extLst>
        </c:ser>
        <c:dLbls>
          <c:showLegendKey val="0"/>
          <c:showVal val="0"/>
          <c:showCatName val="0"/>
          <c:showSerName val="0"/>
          <c:showPercent val="0"/>
          <c:showBubbleSize val="0"/>
        </c:dLbls>
        <c:axId val="127675200"/>
        <c:axId val="127675776"/>
      </c:scatterChart>
      <c:valAx>
        <c:axId val="127675200"/>
        <c:scaling>
          <c:orientation val="minMax"/>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127675776"/>
        <c:crosses val="autoZero"/>
        <c:crossBetween val="midCat"/>
      </c:valAx>
      <c:valAx>
        <c:axId val="127675776"/>
        <c:scaling>
          <c:orientation val="minMax"/>
        </c:scaling>
        <c:delete val="0"/>
        <c:axPos val="l"/>
        <c:majorGridlines/>
        <c:title>
          <c:tx>
            <c:rich>
              <a:bodyPr rot="-5400000" vert="horz"/>
              <a:lstStyle/>
              <a:p>
                <a:pPr>
                  <a:defRPr/>
                </a:pPr>
                <a:r>
                  <a:rPr lang="en-US"/>
                  <a:t>NCAI Score</a:t>
                </a:r>
              </a:p>
            </c:rich>
          </c:tx>
          <c:layout/>
          <c:overlay val="0"/>
        </c:title>
        <c:numFmt formatCode="0" sourceLinked="0"/>
        <c:majorTickMark val="out"/>
        <c:minorTickMark val="none"/>
        <c:tickLblPos val="nextTo"/>
        <c:crossAx val="127675200"/>
        <c:crosses val="autoZero"/>
        <c:crossBetween val="midCat"/>
      </c:valAx>
    </c:plotArea>
    <c:legend>
      <c:legendPos val="r"/>
      <c:layout/>
      <c:overlay val="0"/>
    </c:legend>
    <c:plotVisOnly val="1"/>
    <c:dispBlanksAs val="gap"/>
    <c:showDLblsOverMax val="0"/>
  </c:chart>
  <c:spPr>
    <a:ln>
      <a:solidFill>
        <a:schemeClr val="tx1"/>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486833</xdr:colOff>
      <xdr:row>0</xdr:row>
      <xdr:rowOff>0</xdr:rowOff>
    </xdr:from>
    <xdr:to>
      <xdr:col>20</xdr:col>
      <xdr:colOff>148166</xdr:colOff>
      <xdr:row>25</xdr:row>
      <xdr:rowOff>69850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I28"/>
  <sheetViews>
    <sheetView workbookViewId="0">
      <selection activeCell="A24" sqref="A24"/>
    </sheetView>
  </sheetViews>
  <sheetFormatPr defaultRowHeight="15"/>
  <cols>
    <col min="1" max="1" width="26.5703125" customWidth="1"/>
    <col min="2" max="2" width="147.5703125" customWidth="1"/>
    <col min="9" max="9" width="9.140625" customWidth="1"/>
  </cols>
  <sheetData>
    <row r="1" spans="1:9">
      <c r="A1" t="s">
        <v>100</v>
      </c>
    </row>
    <row r="2" spans="1:9">
      <c r="A2" s="79" t="s">
        <v>101</v>
      </c>
    </row>
    <row r="3" spans="1:9">
      <c r="A3" t="s">
        <v>78</v>
      </c>
    </row>
    <row r="5" spans="1:9">
      <c r="A5" s="95" t="s">
        <v>79</v>
      </c>
      <c r="B5" s="96" t="s">
        <v>80</v>
      </c>
      <c r="C5" s="61"/>
      <c r="D5" s="61"/>
      <c r="E5" s="61"/>
      <c r="F5" s="61"/>
      <c r="G5" s="61"/>
      <c r="H5" s="61"/>
      <c r="I5" s="61"/>
    </row>
    <row r="6" spans="1:9" ht="30">
      <c r="A6" s="95" t="s">
        <v>22</v>
      </c>
      <c r="B6" s="96" t="s">
        <v>81</v>
      </c>
      <c r="C6" s="61"/>
      <c r="D6" s="61"/>
      <c r="E6" s="61"/>
      <c r="F6" s="61"/>
      <c r="G6" s="61"/>
      <c r="H6" s="61"/>
      <c r="I6" s="61"/>
    </row>
    <row r="7" spans="1:9" ht="30">
      <c r="A7" s="95" t="s">
        <v>82</v>
      </c>
      <c r="B7" s="96" t="s">
        <v>83</v>
      </c>
      <c r="C7" s="61"/>
      <c r="D7" s="61"/>
      <c r="E7" s="61"/>
      <c r="F7" s="61"/>
      <c r="G7" s="61"/>
      <c r="H7" s="61"/>
      <c r="I7" s="61"/>
    </row>
    <row r="8" spans="1:9">
      <c r="A8" s="95" t="s">
        <v>84</v>
      </c>
      <c r="B8" s="96" t="s">
        <v>85</v>
      </c>
      <c r="C8" s="61"/>
      <c r="D8" s="61"/>
      <c r="E8" s="61"/>
      <c r="F8" s="61"/>
      <c r="G8" s="61"/>
      <c r="H8" s="61"/>
      <c r="I8" s="61"/>
    </row>
    <row r="9" spans="1:9" ht="30">
      <c r="A9" s="95" t="s">
        <v>86</v>
      </c>
      <c r="B9" s="96" t="s">
        <v>87</v>
      </c>
      <c r="C9" s="61"/>
      <c r="D9" s="61"/>
      <c r="E9" s="61"/>
      <c r="F9" s="61"/>
      <c r="G9" s="61"/>
      <c r="H9" s="61"/>
      <c r="I9" s="61"/>
    </row>
    <row r="10" spans="1:9" ht="30">
      <c r="A10" s="95" t="s">
        <v>94</v>
      </c>
      <c r="B10" s="96" t="s">
        <v>88</v>
      </c>
      <c r="C10" s="61"/>
      <c r="D10" s="61"/>
      <c r="E10" s="61"/>
      <c r="F10" s="61"/>
      <c r="G10" s="61"/>
      <c r="H10" s="61"/>
      <c r="I10" s="61"/>
    </row>
    <row r="11" spans="1:9" ht="45">
      <c r="A11" s="95"/>
      <c r="B11" s="96" t="s">
        <v>93</v>
      </c>
      <c r="C11" s="61"/>
      <c r="D11" s="61"/>
      <c r="E11" s="61"/>
      <c r="F11" s="61"/>
      <c r="G11" s="61"/>
      <c r="H11" s="61"/>
      <c r="I11" s="61"/>
    </row>
    <row r="12" spans="1:9">
      <c r="A12" s="95">
        <v>2010</v>
      </c>
      <c r="B12" s="102" t="s">
        <v>95</v>
      </c>
      <c r="C12" s="78"/>
      <c r="D12" s="78"/>
      <c r="E12" s="78"/>
      <c r="F12" s="78"/>
      <c r="G12" s="78"/>
      <c r="H12" s="78"/>
      <c r="I12" s="78"/>
    </row>
    <row r="13" spans="1:9">
      <c r="A13" s="95">
        <v>2011</v>
      </c>
      <c r="B13" s="102"/>
      <c r="C13" s="78"/>
      <c r="D13" s="78"/>
      <c r="E13" s="78"/>
      <c r="F13" s="78"/>
      <c r="G13" s="78"/>
      <c r="H13" s="78"/>
      <c r="I13" s="78"/>
    </row>
    <row r="14" spans="1:9">
      <c r="A14" s="95">
        <v>2012</v>
      </c>
      <c r="B14" s="102"/>
      <c r="C14" s="78"/>
      <c r="D14" s="78"/>
      <c r="E14" s="78"/>
      <c r="F14" s="78"/>
      <c r="G14" s="78"/>
      <c r="H14" s="78"/>
      <c r="I14" s="78"/>
    </row>
    <row r="15" spans="1:9">
      <c r="A15" s="95">
        <v>2013</v>
      </c>
      <c r="B15" s="102"/>
      <c r="C15" s="78"/>
      <c r="D15" s="78"/>
      <c r="E15" s="78"/>
      <c r="F15" s="78"/>
      <c r="G15" s="78"/>
      <c r="H15" s="78"/>
      <c r="I15" s="78"/>
    </row>
    <row r="16" spans="1:9">
      <c r="A16" s="95">
        <v>2014</v>
      </c>
      <c r="B16" s="102"/>
      <c r="C16" s="78"/>
      <c r="D16" s="78"/>
      <c r="E16" s="78"/>
      <c r="F16" s="78"/>
      <c r="G16" s="78"/>
      <c r="H16" s="78"/>
      <c r="I16" s="78"/>
    </row>
    <row r="17" spans="1:9">
      <c r="A17" s="95">
        <v>2015</v>
      </c>
      <c r="B17" s="102"/>
      <c r="C17" s="78"/>
      <c r="D17" s="78"/>
      <c r="E17" s="78"/>
      <c r="F17" s="78"/>
      <c r="G17" s="78"/>
      <c r="H17" s="78"/>
      <c r="I17" s="78"/>
    </row>
    <row r="18" spans="1:9">
      <c r="A18" s="95">
        <v>2016</v>
      </c>
      <c r="B18" s="102"/>
      <c r="C18" s="78"/>
      <c r="D18" s="78"/>
      <c r="E18" s="78"/>
      <c r="F18" s="78"/>
      <c r="G18" s="78"/>
      <c r="H18" s="78"/>
      <c r="I18" s="78"/>
    </row>
    <row r="19" spans="1:9">
      <c r="A19" s="95">
        <v>2017</v>
      </c>
      <c r="B19" s="102"/>
      <c r="C19" s="78"/>
      <c r="D19" s="78"/>
      <c r="E19" s="78"/>
      <c r="F19" s="78"/>
      <c r="G19" s="78"/>
      <c r="H19" s="78"/>
      <c r="I19" s="78"/>
    </row>
    <row r="20" spans="1:9">
      <c r="A20" s="95" t="s">
        <v>96</v>
      </c>
      <c r="B20" s="96" t="s">
        <v>97</v>
      </c>
      <c r="C20" s="61"/>
      <c r="D20" s="61"/>
      <c r="E20" s="61"/>
      <c r="F20" s="61"/>
      <c r="G20" s="61"/>
      <c r="H20" s="61"/>
      <c r="I20" s="61"/>
    </row>
    <row r="21" spans="1:9">
      <c r="A21" s="95" t="s">
        <v>98</v>
      </c>
      <c r="B21" s="96" t="s">
        <v>99</v>
      </c>
      <c r="C21" s="61"/>
      <c r="D21" s="61"/>
      <c r="E21" s="61"/>
      <c r="F21" s="61"/>
      <c r="G21" s="61"/>
      <c r="H21" s="61"/>
      <c r="I21" s="61"/>
    </row>
    <row r="23" spans="1:9">
      <c r="A23" s="52" t="s">
        <v>118</v>
      </c>
    </row>
    <row r="24" spans="1:9">
      <c r="A24" s="65" t="s">
        <v>119</v>
      </c>
    </row>
    <row r="25" spans="1:9">
      <c r="A25" s="66" t="s">
        <v>114</v>
      </c>
    </row>
    <row r="26" spans="1:9">
      <c r="A26" s="65" t="s">
        <v>115</v>
      </c>
    </row>
    <row r="27" spans="1:9">
      <c r="A27" s="66" t="s">
        <v>116</v>
      </c>
    </row>
    <row r="28" spans="1:9">
      <c r="A28" s="66" t="s">
        <v>117</v>
      </c>
    </row>
  </sheetData>
  <sheetProtection password="E678" sheet="1" objects="1" scenarios="1"/>
  <mergeCells count="1">
    <mergeCell ref="B12:B19"/>
  </mergeCells>
  <pageMargins left="0.7" right="0.7" top="0.75" bottom="0.75" header="0.3" footer="0.3"/>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H179"/>
  <sheetViews>
    <sheetView topLeftCell="A18" zoomScale="80" zoomScaleNormal="80" workbookViewId="0">
      <selection activeCell="D21" sqref="D21:O23"/>
    </sheetView>
  </sheetViews>
  <sheetFormatPr defaultRowHeight="15"/>
  <cols>
    <col min="1" max="1" width="9.140625" style="56"/>
    <col min="2" max="2" width="15.7109375" style="56" customWidth="1"/>
    <col min="3" max="3" width="48.7109375" style="56" customWidth="1"/>
    <col min="4" max="15" width="9.140625" style="56"/>
    <col min="18" max="18" width="15.7109375" style="65" customWidth="1"/>
    <col min="19" max="19" width="48.7109375" style="65" customWidth="1"/>
    <col min="20" max="31" width="9.140625" style="65"/>
    <col min="32" max="34" width="8.7109375" style="65"/>
  </cols>
  <sheetData>
    <row r="1" spans="2:32">
      <c r="D1" s="56" t="s">
        <v>72</v>
      </c>
    </row>
    <row r="2" spans="2:32" ht="14.45" customHeight="1">
      <c r="B2" s="107" t="s">
        <v>62</v>
      </c>
      <c r="C2" s="105"/>
      <c r="D2" s="103" t="s">
        <v>0</v>
      </c>
      <c r="E2" s="103"/>
      <c r="F2" s="103" t="s">
        <v>1</v>
      </c>
      <c r="G2" s="103"/>
      <c r="H2" s="103"/>
      <c r="I2" s="103"/>
      <c r="J2" s="103"/>
      <c r="K2" s="103"/>
      <c r="L2" s="103"/>
      <c r="M2" s="103" t="s">
        <v>2</v>
      </c>
      <c r="N2" s="103"/>
      <c r="O2" s="103"/>
      <c r="R2" s="76"/>
      <c r="S2" s="75"/>
      <c r="T2" s="74"/>
      <c r="U2" s="74"/>
      <c r="V2" s="74"/>
      <c r="W2" s="74"/>
      <c r="X2" s="74"/>
      <c r="Y2" s="74"/>
      <c r="Z2" s="74"/>
      <c r="AA2" s="74"/>
      <c r="AB2" s="74"/>
      <c r="AC2" s="74"/>
      <c r="AD2" s="74"/>
      <c r="AE2" s="74"/>
    </row>
    <row r="3" spans="2:32">
      <c r="B3" s="105"/>
      <c r="C3" s="105"/>
      <c r="D3" s="103"/>
      <c r="E3" s="103"/>
      <c r="F3" s="103"/>
      <c r="G3" s="103"/>
      <c r="H3" s="103"/>
      <c r="I3" s="103"/>
      <c r="J3" s="103"/>
      <c r="K3" s="103"/>
      <c r="L3" s="103"/>
      <c r="M3" s="103"/>
      <c r="N3" s="103"/>
      <c r="O3" s="103"/>
      <c r="R3" s="75"/>
      <c r="S3" s="75"/>
      <c r="T3" s="66"/>
      <c r="U3" s="66"/>
      <c r="V3" s="66"/>
      <c r="W3" s="66"/>
      <c r="X3" s="66"/>
      <c r="Y3" s="66"/>
      <c r="Z3" s="66"/>
      <c r="AA3" s="66"/>
      <c r="AB3" s="66"/>
      <c r="AC3" s="66"/>
      <c r="AD3" s="66"/>
      <c r="AE3" s="66"/>
    </row>
    <row r="4" spans="2:32" ht="138">
      <c r="B4" s="105"/>
      <c r="C4" s="105"/>
      <c r="D4" s="97" t="s">
        <v>102</v>
      </c>
      <c r="E4" s="97" t="s">
        <v>103</v>
      </c>
      <c r="F4" s="97" t="s">
        <v>104</v>
      </c>
      <c r="G4" s="97" t="s">
        <v>105</v>
      </c>
      <c r="H4" s="97" t="s">
        <v>106</v>
      </c>
      <c r="I4" s="97" t="s">
        <v>107</v>
      </c>
      <c r="J4" s="97" t="s">
        <v>108</v>
      </c>
      <c r="K4" s="97" t="s">
        <v>12</v>
      </c>
      <c r="L4" s="97" t="s">
        <v>109</v>
      </c>
      <c r="M4" s="97" t="s">
        <v>110</v>
      </c>
      <c r="N4" s="97" t="s">
        <v>111</v>
      </c>
      <c r="O4" s="97" t="s">
        <v>112</v>
      </c>
      <c r="R4" s="75"/>
      <c r="S4" s="75"/>
      <c r="T4" s="59"/>
      <c r="U4" s="59"/>
      <c r="V4" s="59"/>
      <c r="W4" s="59"/>
      <c r="X4" s="59"/>
      <c r="Y4" s="59"/>
      <c r="Z4" s="59"/>
      <c r="AA4" s="59"/>
      <c r="AB4" s="59"/>
      <c r="AC4" s="59"/>
      <c r="AD4" s="59"/>
      <c r="AE4" s="59"/>
    </row>
    <row r="5" spans="2:32">
      <c r="B5" s="102" t="s">
        <v>36</v>
      </c>
      <c r="C5" s="80" t="s">
        <v>17</v>
      </c>
      <c r="D5" s="93">
        <f>(((('Indicator 0'!$P$20*'Indicator 0'!F4)+(Abrasion_indicator!$K$25*Abrasion_indicator!F4))/('Indicator 0'!F4+Abrasion_indicator!F4))*'Wellbeing Base'!F4)*'Ecosystem Area'!$E20/10000</f>
        <v>968.67842623566366</v>
      </c>
      <c r="E5" s="93">
        <f>(((('Indicator 0'!$P$20*'Indicator 0'!G4)+(Abrasion_indicator!$K$25*Abrasion_indicator!G4))/('Indicator 0'!G4+Abrasion_indicator!G4))*'Wellbeing Base'!G4)*'Ecosystem Area'!$E20/10000</f>
        <v>11.053746965456137</v>
      </c>
      <c r="F5" s="93">
        <f>(((('Indicator 0'!$P$20*'Indicator 0'!H4)+(Abrasion_indicator!$K$25*Abrasion_indicator!H4))/('Indicator 0'!H4+Abrasion_indicator!H4))*'Wellbeing Base'!H4)*'Ecosystem Area'!$E20/10000</f>
        <v>2.2166730549493461</v>
      </c>
      <c r="G5" s="93">
        <f>(((('Indicator 0'!$P$20*'Indicator 0'!I4)+(Abrasion_indicator!$K$25*Abrasion_indicator!I4))/('Indicator 0'!I4+Abrasion_indicator!I4))*'Wellbeing Base'!I4)*'Ecosystem Area'!$E20/10000</f>
        <v>8.8379166958484863</v>
      </c>
      <c r="H5" s="93">
        <f>(((('Indicator 0'!$P$20*'Indicator 0'!J4)+(Abrasion_indicator!$K$25*Abrasion_indicator!J4))/('Indicator 0'!J4+Abrasion_indicator!J4))*'Wellbeing Base'!J4)*'Ecosystem Area'!$E20/10000</f>
        <v>5.1887085739105849</v>
      </c>
      <c r="I5" s="93">
        <f>(((('Indicator 0'!$P$20*'Indicator 0'!K4)+(Abrasion_indicator!$K$25*Abrasion_indicator!K4))/('Indicator 0'!K4+Abrasion_indicator!K4))*'Wellbeing Base'!K4)*'Ecosystem Area'!$E20/10000</f>
        <v>3.7290901574718824</v>
      </c>
      <c r="J5" s="93">
        <f>(((('Indicator 0'!$P$20*'Indicator 0'!L4)+(Abrasion_indicator!$K$25*Abrasion_indicator!L4))/('Indicator 0'!L4+Abrasion_indicator!L4))*'Wellbeing Base'!L4)*'Ecosystem Area'!$E20/10000</f>
        <v>6.3682821756453061</v>
      </c>
      <c r="K5" s="93">
        <f>(((('Indicator 0'!$P$20*'Indicator 0'!M4)+(Abrasion_indicator!$K$25*Abrasion_indicator!M4))/('Indicator 0'!M4+Abrasion_indicator!M4))*'Wellbeing Base'!M4)*'Ecosystem Area'!$E20/10000</f>
        <v>76.515199497504852</v>
      </c>
      <c r="L5" s="93">
        <f>(((('Indicator 0'!$P$20*'Indicator 0'!N4)+(Abrasion_indicator!$K$25*Abrasion_indicator!N4))/('Indicator 0'!N4+Abrasion_indicator!N4))*'Wellbeing Base'!N4)*'Ecosystem Area'!$E20/10000</f>
        <v>0</v>
      </c>
      <c r="M5" s="93">
        <f>(((('Indicator 0'!$P$20*'Indicator 0'!O4)+(Abrasion_indicator!$K$25*Abrasion_indicator!O4))/('Indicator 0'!O4+Abrasion_indicator!O4))*'Wellbeing Base'!O4)*'Ecosystem Area'!$E20/10000</f>
        <v>89.249955700881443</v>
      </c>
      <c r="N5" s="93">
        <f>(((('Indicator 0'!$P$20*'Indicator 0'!P4)+(Abrasion_indicator!$K$25*Abrasion_indicator!P4))/('Indicator 0'!P4+Abrasion_indicator!P4))*'Wellbeing Base'!P4)*'Ecosystem Area'!$E20/10000</f>
        <v>5.0481980840166409</v>
      </c>
      <c r="O5" s="93">
        <f>(((('Indicator 0'!$P$20*'Indicator 0'!Q4)+(Abrasion_indicator!$K$25*Abrasion_indicator!Q4))/('Indicator 0'!Q4+Abrasion_indicator!Q4))*'Wellbeing Base'!Q4)*'Ecosystem Area'!$E20/10000</f>
        <v>5.0090725468128214</v>
      </c>
      <c r="P5" s="70">
        <f>SUM(D5:O5)</f>
        <v>1181.8952696881611</v>
      </c>
      <c r="R5" s="73"/>
      <c r="S5" s="68"/>
      <c r="T5" s="53"/>
      <c r="U5" s="53"/>
      <c r="V5" s="53"/>
      <c r="W5" s="53"/>
      <c r="X5" s="53"/>
      <c r="Y5" s="53"/>
      <c r="Z5" s="53"/>
      <c r="AA5" s="53"/>
      <c r="AB5" s="53"/>
      <c r="AC5" s="53"/>
      <c r="AD5" s="53"/>
      <c r="AE5" s="53"/>
      <c r="AF5" s="70"/>
    </row>
    <row r="6" spans="2:32">
      <c r="B6" s="102"/>
      <c r="C6" s="80" t="s">
        <v>18</v>
      </c>
      <c r="D6" s="93">
        <f>(((('Indicator 0'!$P$20*'Indicator 0'!F5)+(Abrasion_indicator!$K$25*Abrasion_indicator!F5))/('Indicator 0'!F5+Abrasion_indicator!F5))*'Wellbeing Base'!F5)*'Ecosystem Area'!$E21/10000</f>
        <v>405.64805292060038</v>
      </c>
      <c r="E6" s="93">
        <f>(((('Indicator 0'!$P$20*'Indicator 0'!G5)+(Abrasion_indicator!$K$25*Abrasion_indicator!G5))/('Indicator 0'!G5+Abrasion_indicator!G5))*'Wellbeing Base'!G5)*'Ecosystem Area'!$E21/10000</f>
        <v>4.628915863687677</v>
      </c>
      <c r="F6" s="93">
        <f>(((('Indicator 0'!$P$20*'Indicator 0'!H5)+(Abrasion_indicator!$K$25*Abrasion_indicator!H5))/('Indicator 0'!H5+Abrasion_indicator!H5))*'Wellbeing Base'!H5)*'Ecosystem Area'!$E21/10000</f>
        <v>0.92826379152063743</v>
      </c>
      <c r="G6" s="93">
        <f>(((('Indicator 0'!$P$20*'Indicator 0'!I5)+(Abrasion_indicator!$K$25*Abrasion_indicator!I5))/('Indicator 0'!I5+Abrasion_indicator!I5))*'Wellbeing Base'!I5)*'Ecosystem Area'!$E21/10000</f>
        <v>3.7010050006762629</v>
      </c>
      <c r="H6" s="93">
        <f>(((('Indicator 0'!$P$20*'Indicator 0'!J5)+(Abrasion_indicator!$K$25*Abrasion_indicator!J5))/('Indicator 0'!J5+Abrasion_indicator!J5))*'Wellbeing Base'!J5)*'Ecosystem Area'!$E21/10000</f>
        <v>2.1728465021757311</v>
      </c>
      <c r="I6" s="93">
        <f>(((('Indicator 0'!$P$20*'Indicator 0'!K5)+(Abrasion_indicator!$K$25*Abrasion_indicator!K5))/('Indicator 0'!K5+Abrasion_indicator!K5))*'Wellbeing Base'!K5)*'Ecosystem Area'!$E21/10000</f>
        <v>1.5616102522508633</v>
      </c>
      <c r="J6" s="93">
        <f>(((('Indicator 0'!$P$20*'Indicator 0'!L5)+(Abrasion_indicator!$K$25*Abrasion_indicator!L5))/('Indicator 0'!L5+Abrasion_indicator!L5))*'Wellbeing Base'!L5)*'Ecosystem Area'!$E21/10000</f>
        <v>2.6668099495497724</v>
      </c>
      <c r="K6" s="93">
        <f>(((('Indicator 0'!$P$20*'Indicator 0'!M5)+(Abrasion_indicator!$K$25*Abrasion_indicator!M5))/('Indicator 0'!M5+Abrasion_indicator!M5))*'Wellbeing Base'!M5)*'Ecosystem Area'!$E21/10000</f>
        <v>32.041842632554975</v>
      </c>
      <c r="L6" s="93">
        <f>(((('Indicator 0'!$P$20*'Indicator 0'!N5)+(Abrasion_indicator!$K$25*Abrasion_indicator!N5))/('Indicator 0'!N5+Abrasion_indicator!N5))*'Wellbeing Base'!N5)*'Ecosystem Area'!$E21/10000</f>
        <v>62.032036137660313</v>
      </c>
      <c r="M6" s="93">
        <f>(((('Indicator 0'!$P$20*'Indicator 0'!O5)+(Abrasion_indicator!$K$25*Abrasion_indicator!O5))/('Indicator 0'!O5+Abrasion_indicator!O5))*'Wellbeing Base'!O5)*'Ecosystem Area'!$E21/10000</f>
        <v>37.374705343653986</v>
      </c>
      <c r="N6" s="93">
        <f>(((('Indicator 0'!$P$20*'Indicator 0'!P5)+(Abrasion_indicator!$K$25*Abrasion_indicator!P5))/('Indicator 0'!P5+Abrasion_indicator!P5))*'Wellbeing Base'!P5)*'Ecosystem Area'!$E21/10000</f>
        <v>2.1140057093009537</v>
      </c>
      <c r="O6" s="93">
        <f>(((('Indicator 0'!$P$20*'Indicator 0'!Q5)+(Abrasion_indicator!$K$25*Abrasion_indicator!Q5))/('Indicator 0'!Q5+Abrasion_indicator!Q5))*'Wellbeing Base'!Q5)*'Ecosystem Area'!$E21/10000</f>
        <v>2.0976213266654513</v>
      </c>
      <c r="P6" s="70">
        <f t="shared" ref="P6:P17" si="0">SUM(D6:O6)</f>
        <v>556.96771543029706</v>
      </c>
      <c r="R6" s="73"/>
      <c r="S6" s="68"/>
      <c r="T6" s="53"/>
      <c r="U6" s="53"/>
      <c r="V6" s="53"/>
      <c r="W6" s="53"/>
      <c r="X6" s="53"/>
      <c r="Y6" s="53"/>
      <c r="Z6" s="53"/>
      <c r="AA6" s="53"/>
      <c r="AB6" s="53"/>
      <c r="AC6" s="53"/>
      <c r="AD6" s="53"/>
      <c r="AE6" s="53"/>
      <c r="AF6" s="70"/>
    </row>
    <row r="7" spans="2:32">
      <c r="B7" s="102"/>
      <c r="C7" s="80" t="s">
        <v>19</v>
      </c>
      <c r="D7" s="93">
        <f>(((('Indicator 0'!$P$20*'Indicator 0'!F6)+(Abrasion_indicator!$K$25*Abrasion_indicator!F6))/('Indicator 0'!F6+Abrasion_indicator!F6))*'Wellbeing Base'!F6)*'Ecosystem Area'!$E22/10000</f>
        <v>233.8895259736706</v>
      </c>
      <c r="E7" s="93">
        <f>(((('Indicator 0'!$P$20*'Indicator 0'!G6)+(Abrasion_indicator!$K$25*Abrasion_indicator!G6))/('Indicator 0'!G6+Abrasion_indicator!G6))*'Wellbeing Base'!G6)*'Ecosystem Area'!$E22/10000</f>
        <v>5.3379027920137876</v>
      </c>
      <c r="F7" s="93">
        <f>(((('Indicator 0'!$P$20*'Indicator 0'!H6)+(Abrasion_indicator!$K$25*Abrasion_indicator!H6))/('Indicator 0'!H6+Abrasion_indicator!H6))*'Wellbeing Base'!H6)*'Ecosystem Area'!$E22/10000</f>
        <v>1.0704411206419884</v>
      </c>
      <c r="G7" s="93">
        <f>(((('Indicator 0'!$P$20*'Indicator 0'!I6)+(Abrasion_indicator!$K$25*Abrasion_indicator!I6))/('Indicator 0'!I6+Abrasion_indicator!I6))*'Wellbeing Base'!I6)*'Ecosystem Area'!$E22/10000</f>
        <v>4.2678686561021859</v>
      </c>
      <c r="H7" s="93">
        <f>(((('Indicator 0'!$P$20*'Indicator 0'!J6)+(Abrasion_indicator!$K$25*Abrasion_indicator!J6))/('Indicator 0'!J6+Abrasion_indicator!J6))*'Wellbeing Base'!J6)*'Ecosystem Area'!$E22/10000</f>
        <v>2.5056500813867033</v>
      </c>
      <c r="I7" s="93">
        <f>(((('Indicator 0'!$P$20*'Indicator 0'!K6)+(Abrasion_indicator!$K$25*Abrasion_indicator!K6))/('Indicator 0'!K6+Abrasion_indicator!K6))*'Wellbeing Base'!K6)*'Ecosystem Area'!$E22/10000</f>
        <v>1.800793959319557</v>
      </c>
      <c r="J7" s="93">
        <f>(((('Indicator 0'!$P$20*'Indicator 0'!L6)+(Abrasion_indicator!$K$25*Abrasion_indicator!L6))/('Indicator 0'!L6+Abrasion_indicator!L6))*'Wellbeing Base'!L6)*'Ecosystem Area'!$E22/10000</f>
        <v>3.0752713366734801</v>
      </c>
      <c r="K7" s="93">
        <f>(((('Indicator 0'!$P$20*'Indicator 0'!M6)+(Abrasion_indicator!$K$25*Abrasion_indicator!M6))/('Indicator 0'!M6+Abrasion_indicator!M6))*'Wellbeing Base'!M6)*'Ecosystem Area'!$E22/10000</f>
        <v>36.9495247453739</v>
      </c>
      <c r="L7" s="93">
        <f>(((('Indicator 0'!$P$20*'Indicator 0'!N6)+(Abrasion_indicator!$K$25*Abrasion_indicator!N6))/('Indicator 0'!N6+Abrasion_indicator!N6))*'Wellbeing Base'!N6)*'Ecosystem Area'!$E22/10000</f>
        <v>71.533159954591596</v>
      </c>
      <c r="M7" s="93">
        <f>(((('Indicator 0'!$P$20*'Indicator 0'!O6)+(Abrasion_indicator!$K$25*Abrasion_indicator!O6))/('Indicator 0'!O6+Abrasion_indicator!O6))*'Wellbeing Base'!O6)*'Ecosystem Area'!$E22/10000</f>
        <v>43.09919425617889</v>
      </c>
      <c r="N7" s="93">
        <f>(((('Indicator 0'!$P$20*'Indicator 0'!P6)+(Abrasion_indicator!$K$25*Abrasion_indicator!P6))/('Indicator 0'!P6+Abrasion_indicator!P6))*'Wellbeing Base'!P6)*'Ecosystem Area'!$E22/10000</f>
        <v>2.4377969508006654</v>
      </c>
      <c r="O7" s="93">
        <f>(((('Indicator 0'!$P$20*'Indicator 0'!Q6)+(Abrasion_indicator!$K$25*Abrasion_indicator!Q6))/('Indicator 0'!Q6+Abrasion_indicator!Q6))*'Wellbeing Base'!Q6)*'Ecosystem Area'!$E22/10000</f>
        <v>2.4189030576319528</v>
      </c>
      <c r="P7" s="70">
        <f t="shared" si="0"/>
        <v>408.38603288438532</v>
      </c>
      <c r="R7" s="73"/>
      <c r="S7" s="68"/>
      <c r="T7" s="53"/>
      <c r="U7" s="53"/>
      <c r="V7" s="53"/>
      <c r="W7" s="53"/>
      <c r="X7" s="53"/>
      <c r="Y7" s="53"/>
      <c r="Z7" s="53"/>
      <c r="AA7" s="53"/>
      <c r="AB7" s="53"/>
      <c r="AC7" s="53"/>
      <c r="AD7" s="53"/>
      <c r="AE7" s="53"/>
      <c r="AF7" s="70"/>
    </row>
    <row r="8" spans="2:32">
      <c r="B8" s="102" t="s">
        <v>37</v>
      </c>
      <c r="C8" s="80" t="s">
        <v>20</v>
      </c>
      <c r="D8" s="93">
        <f>(((('Indicator 0'!$P$20*'Indicator 0'!F7)+(Abrasion_indicator!$K$25*Abrasion_indicator!F7))/('Indicator 0'!F7+Abrasion_indicator!F7))*'Wellbeing Base'!F7)*'Ecosystem Area'!$E23/10000</f>
        <v>0</v>
      </c>
      <c r="E8" s="93">
        <f>(((('Indicator 0'!$P$20*'Indicator 0'!G7)+(Abrasion_indicator!$K$25*Abrasion_indicator!G7))/('Indicator 0'!G7+Abrasion_indicator!G7))*'Wellbeing Base'!G7)*'Ecosystem Area'!$E23/10000</f>
        <v>24.447895431579283</v>
      </c>
      <c r="F8" s="93">
        <f>(((('Indicator 0'!$P$20*'Indicator 0'!H7)+(Abrasion_indicator!$K$25*Abrasion_indicator!H7))/('Indicator 0'!H7+Abrasion_indicator!H7))*'Wellbeing Base'!H7)*'Ecosystem Area'!$E23/10000</f>
        <v>0</v>
      </c>
      <c r="G8" s="93">
        <f>(((('Indicator 0'!$P$20*'Indicator 0'!I7)+(Abrasion_indicator!$K$25*Abrasion_indicator!I7))/('Indicator 0'!I7+Abrasion_indicator!I7))*'Wellbeing Base'!I7)*'Ecosystem Area'!$E23/10000</f>
        <v>9.7735394110406197</v>
      </c>
      <c r="H8" s="93">
        <f>(((('Indicator 0'!$P$20*'Indicator 0'!J7)+(Abrasion_indicator!$K$25*Abrasion_indicator!J7))/('Indicator 0'!J7+Abrasion_indicator!J7))*'Wellbeing Base'!J7)*'Ecosystem Area'!$E23/10000</f>
        <v>5.7380092486435084</v>
      </c>
      <c r="I8" s="93">
        <f>(((('Indicator 0'!$P$20*'Indicator 0'!K7)+(Abrasion_indicator!$K$25*Abrasion_indicator!K7))/('Indicator 0'!K7+Abrasion_indicator!K7))*'Wellbeing Base'!K7)*'Ecosystem Area'!$E23/10000</f>
        <v>8.2477377589438969</v>
      </c>
      <c r="J8" s="93">
        <f>(((('Indicator 0'!$P$20*'Indicator 0'!L7)+(Abrasion_indicator!$K$25*Abrasion_indicator!L7))/('Indicator 0'!L7+Abrasion_indicator!L7))*'Wellbeing Base'!L7)*'Ecosystem Area'!$E23/10000</f>
        <v>9.3899439526713753</v>
      </c>
      <c r="K8" s="93">
        <f>(((('Indicator 0'!$P$20*'Indicator 0'!M7)+(Abrasion_indicator!$K$25*Abrasion_indicator!M7))/('Indicator 0'!M7+Abrasion_indicator!M7))*'Wellbeing Base'!M7)*'Ecosystem Area'!$E23/10000</f>
        <v>169.23090442429302</v>
      </c>
      <c r="L8" s="93">
        <f>(((('Indicator 0'!$P$20*'Indicator 0'!N7)+(Abrasion_indicator!$K$25*Abrasion_indicator!N7))/('Indicator 0'!N7+Abrasion_indicator!N7))*'Wellbeing Base'!N7)*'Ecosystem Area'!$E23/10000</f>
        <v>327.62590152012137</v>
      </c>
      <c r="M8" s="93">
        <f>(((('Indicator 0'!$P$20*'Indicator 0'!O7)+(Abrasion_indicator!$K$25*Abrasion_indicator!O7))/('Indicator 0'!O7+Abrasion_indicator!O7))*'Wellbeing Base'!O7)*'Ecosystem Area'!$E23/10000</f>
        <v>197.39673714868616</v>
      </c>
      <c r="N8" s="93">
        <f>(((('Indicator 0'!$P$20*'Indicator 0'!P7)+(Abrasion_indicator!$K$25*Abrasion_indicator!P7))/('Indicator 0'!P7+Abrasion_indicator!P7))*'Wellbeing Base'!P7)*'Ecosystem Area'!$E23/10000</f>
        <v>11.165247337543413</v>
      </c>
      <c r="O8" s="93">
        <f>(((('Indicator 0'!$P$20*'Indicator 0'!Q7)+(Abrasion_indicator!$K$25*Abrasion_indicator!Q7))/('Indicator 0'!Q7+Abrasion_indicator!Q7))*'Wellbeing Base'!Q7)*'Ecosystem Area'!$E23/10000</f>
        <v>11.078712242678964</v>
      </c>
      <c r="P8" s="70">
        <f t="shared" si="0"/>
        <v>774.09462847620159</v>
      </c>
      <c r="R8" s="73"/>
      <c r="S8" s="68"/>
      <c r="T8" s="53"/>
      <c r="U8" s="53"/>
      <c r="V8" s="53"/>
      <c r="W8" s="53"/>
      <c r="X8" s="53"/>
      <c r="Y8" s="53"/>
      <c r="Z8" s="53"/>
      <c r="AA8" s="53"/>
      <c r="AB8" s="53"/>
      <c r="AC8" s="53"/>
      <c r="AD8" s="53"/>
      <c r="AE8" s="53"/>
      <c r="AF8" s="70"/>
    </row>
    <row r="9" spans="2:32">
      <c r="B9" s="102"/>
      <c r="C9" s="80" t="s">
        <v>38</v>
      </c>
      <c r="D9" s="93">
        <f>(((('Indicator 0'!$P$20*'Indicator 0'!F8)+(Abrasion_indicator!$K$25*Abrasion_indicator!F8))/('Indicator 0'!F8+Abrasion_indicator!F8))*'Wellbeing Base'!F8)*'Ecosystem Area'!$E24/10000</f>
        <v>0</v>
      </c>
      <c r="E9" s="93">
        <f>(((('Indicator 0'!$P$20*'Indicator 0'!G8)+(Abrasion_indicator!$K$25*Abrasion_indicator!G8))/('Indicator 0'!G8+Abrasion_indicator!G8))*'Wellbeing Base'!G8)*'Ecosystem Area'!$E24/10000</f>
        <v>3.5657221471775031</v>
      </c>
      <c r="F9" s="93">
        <f>(((('Indicator 0'!$P$20*'Indicator 0'!H8)+(Abrasion_indicator!$K$25*Abrasion_indicator!H8))/('Indicator 0'!H8+Abrasion_indicator!H8))*'Wellbeing Base'!H8)*'Ecosystem Area'!$E24/10000</f>
        <v>1.0725829299944991</v>
      </c>
      <c r="G9" s="93">
        <f>(((('Indicator 0'!$P$20*'Indicator 0'!I8)+(Abrasion_indicator!$K$25*Abrasion_indicator!I8))/('Indicator 0'!I8+Abrasion_indicator!I8))*'Wellbeing Base'!I8)*'Ecosystem Area'!$E24/10000</f>
        <v>0</v>
      </c>
      <c r="H9" s="93">
        <f>(((('Indicator 0'!$P$20*'Indicator 0'!J8)+(Abrasion_indicator!$K$25*Abrasion_indicator!J8))/('Indicator 0'!J8+Abrasion_indicator!J8))*'Wellbeing Base'!J8)*'Ecosystem Area'!$E24/10000</f>
        <v>0</v>
      </c>
      <c r="I9" s="93">
        <f>(((('Indicator 0'!$P$20*'Indicator 0'!K8)+(Abrasion_indicator!$K$25*Abrasion_indicator!K8))/('Indicator 0'!K8+Abrasion_indicator!K8))*'Wellbeing Base'!K8)*'Ecosystem Area'!$E24/10000</f>
        <v>0.90219855345474931</v>
      </c>
      <c r="J9" s="93">
        <f>(((('Indicator 0'!$P$20*'Indicator 0'!L8)+(Abrasion_indicator!$K$25*Abrasion_indicator!L8))/('Indicator 0'!L8+Abrasion_indicator!L8))*'Wellbeing Base'!L8)*'Ecosystem Area'!$E24/10000</f>
        <v>2.0542830285637148</v>
      </c>
      <c r="K9" s="93">
        <f>(((('Indicator 0'!$P$20*'Indicator 0'!M8)+(Abrasion_indicator!$K$25*Abrasion_indicator!M8))/('Indicator 0'!M8+Abrasion_indicator!M8))*'Wellbeing Base'!M8)*'Ecosystem Area'!$E24/10000</f>
        <v>37.02345579692301</v>
      </c>
      <c r="L9" s="93">
        <f>(((('Indicator 0'!$P$20*'Indicator 0'!N8)+(Abrasion_indicator!$K$25*Abrasion_indicator!N8))/('Indicator 0'!N8+Abrasion_indicator!N8))*'Wellbeing Base'!N8)*'Ecosystem Area'!$E24/10000</f>
        <v>0</v>
      </c>
      <c r="M9" s="93">
        <f>(((('Indicator 0'!$P$20*'Indicator 0'!O8)+(Abrasion_indicator!$K$25*Abrasion_indicator!O8))/('Indicator 0'!O8+Abrasion_indicator!O8))*'Wellbeing Base'!O8)*'Ecosystem Area'!$E24/10000</f>
        <v>43.185429972990853</v>
      </c>
      <c r="N9" s="93">
        <f>(((('Indicator 0'!$P$20*'Indicator 0'!P8)+(Abrasion_indicator!$K$25*Abrasion_indicator!P8))/('Indicator 0'!P8+Abrasion_indicator!P8))*'Wellbeing Base'!P8)*'Ecosystem Area'!$E24/10000</f>
        <v>0</v>
      </c>
      <c r="O9" s="93">
        <f>(((('Indicator 0'!$P$20*'Indicator 0'!Q8)+(Abrasion_indicator!$K$25*Abrasion_indicator!Q8))/('Indicator 0'!Q8+Abrasion_indicator!Q8))*'Wellbeing Base'!Q8)*'Ecosystem Area'!$E24/10000</f>
        <v>4.8474859175281271</v>
      </c>
      <c r="P9" s="70">
        <f t="shared" si="0"/>
        <v>92.651158346632457</v>
      </c>
      <c r="R9" s="73"/>
      <c r="S9" s="68"/>
      <c r="T9" s="53"/>
      <c r="U9" s="53"/>
      <c r="V9" s="53"/>
      <c r="W9" s="53"/>
      <c r="X9" s="53"/>
      <c r="Y9" s="53"/>
      <c r="Z9" s="53"/>
      <c r="AA9" s="53"/>
      <c r="AB9" s="53"/>
      <c r="AC9" s="53"/>
      <c r="AD9" s="53"/>
      <c r="AE9" s="53"/>
      <c r="AF9" s="70"/>
    </row>
    <row r="10" spans="2:32">
      <c r="B10" s="102"/>
      <c r="C10" s="80" t="s">
        <v>21</v>
      </c>
      <c r="D10" s="93">
        <f>(((('Indicator 0'!$P$20*'Indicator 0'!F9)+(Abrasion_indicator!$K$25*Abrasion_indicator!F9))/('Indicator 0'!F9+Abrasion_indicator!F9))*'Wellbeing Base'!F9)*'Ecosystem Area'!$E25/10000</f>
        <v>0</v>
      </c>
      <c r="E10" s="93">
        <f>(((('Indicator 0'!$P$20*'Indicator 0'!G9)+(Abrasion_indicator!$K$25*Abrasion_indicator!G9))/('Indicator 0'!G9+Abrasion_indicator!G9))*'Wellbeing Base'!G9)*'Ecosystem Area'!$E25/10000</f>
        <v>40.436431436967986</v>
      </c>
      <c r="F10" s="93">
        <f>(((('Indicator 0'!$P$20*'Indicator 0'!H9)+(Abrasion_indicator!$K$25*Abrasion_indicator!H9))/('Indicator 0'!H9+Abrasion_indicator!H9))*'Wellbeing Base'!H9)*'Ecosystem Area'!$E25/10000</f>
        <v>8.1089560205013065</v>
      </c>
      <c r="G10" s="93">
        <f>(((('Indicator 0'!$P$20*'Indicator 0'!I9)+(Abrasion_indicator!$K$25*Abrasion_indicator!I9))/('Indicator 0'!I9+Abrasion_indicator!I9))*'Wellbeing Base'!I9)*'Ecosystem Area'!$E25/10000</f>
        <v>16.165279232197655</v>
      </c>
      <c r="H10" s="93">
        <f>(((('Indicator 0'!$P$20*'Indicator 0'!J9)+(Abrasion_indicator!$K$25*Abrasion_indicator!J9))/('Indicator 0'!J9+Abrasion_indicator!J9))*'Wellbeing Base'!J9)*'Ecosystem Area'!$E25/10000</f>
        <v>9.4905763245271348</v>
      </c>
      <c r="I10" s="93">
        <f>(((('Indicator 0'!$P$20*'Indicator 0'!K9)+(Abrasion_indicator!$K$25*Abrasion_indicator!K9))/('Indicator 0'!K9+Abrasion_indicator!K9))*'Wellbeing Base'!K9)*'Ecosystem Area'!$E25/10000</f>
        <v>13.641627490308805</v>
      </c>
      <c r="J10" s="93">
        <f>(((('Indicator 0'!$P$20*'Indicator 0'!L9)+(Abrasion_indicator!$K$25*Abrasion_indicator!L9))/('Indicator 0'!L9+Abrasion_indicator!L9))*'Wellbeing Base'!L9)*'Ecosystem Area'!$E25/10000</f>
        <v>15.530818425733131</v>
      </c>
      <c r="K10" s="93">
        <f>(((('Indicator 0'!$P$20*'Indicator 0'!M9)+(Abrasion_indicator!$K$25*Abrasion_indicator!M9))/('Indicator 0'!M9+Abrasion_indicator!M9))*'Wellbeing Base'!M9)*'Ecosystem Area'!$E25/10000</f>
        <v>279.90523286228563</v>
      </c>
      <c r="L10" s="93">
        <f>(((('Indicator 0'!$P$20*'Indicator 0'!N9)+(Abrasion_indicator!$K$25*Abrasion_indicator!N9))/('Indicator 0'!N9+Abrasion_indicator!N9))*'Wellbeing Base'!N9)*'Ecosystem Area'!$E25/10000</f>
        <v>541.88804680016665</v>
      </c>
      <c r="M10" s="93">
        <f>(((('Indicator 0'!$P$20*'Indicator 0'!O9)+(Abrasion_indicator!$K$25*Abrasion_indicator!O9))/('Indicator 0'!O9+Abrasion_indicator!O9))*'Wellbeing Base'!O9)*'Ecosystem Area'!$E25/10000</f>
        <v>326.49107363587979</v>
      </c>
      <c r="N10" s="93">
        <f>(((('Indicator 0'!$P$20*'Indicator 0'!P9)+(Abrasion_indicator!$K$25*Abrasion_indicator!P9))/('Indicator 0'!P9+Abrasion_indicator!P9))*'Wellbeing Base'!P9)*'Ecosystem Area'!$E25/10000</f>
        <v>18.467142077930543</v>
      </c>
      <c r="O10" s="93">
        <f>(((('Indicator 0'!$P$20*'Indicator 0'!Q9)+(Abrasion_indicator!$K$25*Abrasion_indicator!Q9))/('Indicator 0'!Q9+Abrasion_indicator!Q9))*'Wellbeing Base'!Q9)*'Ecosystem Area'!$E25/10000</f>
        <v>18.324014402987288</v>
      </c>
      <c r="P10" s="70">
        <f t="shared" si="0"/>
        <v>1288.4491987094859</v>
      </c>
      <c r="R10" s="73"/>
      <c r="S10" s="68"/>
      <c r="T10" s="53"/>
      <c r="U10" s="53"/>
      <c r="V10" s="53"/>
      <c r="W10" s="53"/>
      <c r="X10" s="53"/>
      <c r="Y10" s="53"/>
      <c r="Z10" s="53"/>
      <c r="AA10" s="53"/>
      <c r="AB10" s="53"/>
      <c r="AC10" s="53"/>
      <c r="AD10" s="53"/>
      <c r="AE10" s="53"/>
      <c r="AF10" s="70"/>
    </row>
    <row r="11" spans="2:32">
      <c r="B11" s="102"/>
      <c r="C11" s="80" t="s">
        <v>39</v>
      </c>
      <c r="D11" s="93">
        <f>(((('Indicator 0'!$P$20*'Indicator 0'!F10)+(Abrasion_indicator!$K$25*Abrasion_indicator!F10))/('Indicator 0'!F10+Abrasion_indicator!F10))*'Wellbeing Base'!F10)*'Ecosystem Area'!$E26/10000</f>
        <v>0</v>
      </c>
      <c r="E11" s="93">
        <f>(((('Indicator 0'!$P$20*'Indicator 0'!G10)+(Abrasion_indicator!$K$25*Abrasion_indicator!G10))/('Indicator 0'!G10+Abrasion_indicator!G10))*'Wellbeing Base'!G10)*'Ecosystem Area'!$E26/10000</f>
        <v>32.822699725414743</v>
      </c>
      <c r="F11" s="93">
        <f>(((('Indicator 0'!$P$20*'Indicator 0'!H10)+(Abrasion_indicator!$K$25*Abrasion_indicator!H10))/('Indicator 0'!H10+Abrasion_indicator!H10))*'Wellbeing Base'!H10)*'Ecosystem Area'!$E26/10000</f>
        <v>6.5821295077037965</v>
      </c>
      <c r="G11" s="93">
        <f>(((('Indicator 0'!$P$20*'Indicator 0'!I10)+(Abrasion_indicator!$K$25*Abrasion_indicator!I10))/('Indicator 0'!I10+Abrasion_indicator!I10))*'Wellbeing Base'!I10)*'Ecosystem Area'!$E26/10000</f>
        <v>13.121536380948537</v>
      </c>
      <c r="H11" s="93">
        <f>(((('Indicator 0'!$P$20*'Indicator 0'!J10)+(Abrasion_indicator!$K$25*Abrasion_indicator!J10))/('Indicator 0'!J10+Abrasion_indicator!J10))*'Wellbeing Base'!J10)*'Ecosystem Area'!$E26/10000</f>
        <v>7.7036060268240574</v>
      </c>
      <c r="I11" s="93">
        <f>(((('Indicator 0'!$P$20*'Indicator 0'!K10)+(Abrasion_indicator!$K$25*Abrasion_indicator!K10))/('Indicator 0'!K10+Abrasion_indicator!K10))*'Wellbeing Base'!K10)*'Ecosystem Area'!$E26/10000</f>
        <v>11.073060281749299</v>
      </c>
      <c r="J11" s="93">
        <f>(((('Indicator 0'!$P$20*'Indicator 0'!L10)+(Abrasion_indicator!$K$25*Abrasion_indicator!L10))/('Indicator 0'!L10+Abrasion_indicator!L10))*'Wellbeing Base'!L10)*'Ecosystem Area'!$E26/10000</f>
        <v>12.606537509928206</v>
      </c>
      <c r="K11" s="93">
        <f>(((('Indicator 0'!$P$20*'Indicator 0'!M10)+(Abrasion_indicator!$K$25*Abrasion_indicator!M10))/('Indicator 0'!M10+Abrasion_indicator!M10))*'Wellbeing Base'!M10)*'Ecosystem Area'!$E26/10000</f>
        <v>227.20218088809602</v>
      </c>
      <c r="L11" s="93">
        <f>(((('Indicator 0'!$P$20*'Indicator 0'!N10)+(Abrasion_indicator!$K$25*Abrasion_indicator!N10))/('Indicator 0'!N10+Abrasion_indicator!N10))*'Wellbeing Base'!N10)*'Ecosystem Area'!$E26/10000</f>
        <v>439.85653562526664</v>
      </c>
      <c r="M11" s="93">
        <f>(((('Indicator 0'!$P$20*'Indicator 0'!O10)+(Abrasion_indicator!$K$25*Abrasion_indicator!O10))/('Indicator 0'!O10+Abrasion_indicator!O10))*'Wellbeing Base'!O10)*'Ecosystem Area'!$E26/10000</f>
        <v>265.01642435196771</v>
      </c>
      <c r="N11" s="93">
        <f>(((('Indicator 0'!$P$20*'Indicator 0'!P10)+(Abrasion_indicator!$K$25*Abrasion_indicator!P10))/('Indicator 0'!P10+Abrasion_indicator!P10))*'Wellbeing Base'!P10)*'Ecosystem Area'!$E26/10000</f>
        <v>14.989983974113411</v>
      </c>
      <c r="O11" s="93">
        <f>(((('Indicator 0'!$P$20*'Indicator 0'!Q10)+(Abrasion_indicator!$K$25*Abrasion_indicator!Q10))/('Indicator 0'!Q10+Abrasion_indicator!Q10))*'Wellbeing Base'!Q10)*'Ecosystem Area'!$E26/10000</f>
        <v>14.873805653472475</v>
      </c>
      <c r="P11" s="70">
        <f t="shared" si="0"/>
        <v>1045.8484999254849</v>
      </c>
      <c r="R11" s="73"/>
      <c r="S11" s="68"/>
      <c r="T11" s="53"/>
      <c r="U11" s="53"/>
      <c r="V11" s="53"/>
      <c r="W11" s="53"/>
      <c r="X11" s="53"/>
      <c r="Y11" s="53"/>
      <c r="Z11" s="53"/>
      <c r="AA11" s="53"/>
      <c r="AB11" s="53"/>
      <c r="AC11" s="53"/>
      <c r="AD11" s="53"/>
      <c r="AE11" s="53"/>
      <c r="AF11" s="70"/>
    </row>
    <row r="12" spans="2:32">
      <c r="B12" s="102" t="s">
        <v>40</v>
      </c>
      <c r="C12" s="80" t="s">
        <v>41</v>
      </c>
      <c r="D12" s="93">
        <f>(((('Indicator 0'!$P$20*'Indicator 0'!F11)+(Abrasion_indicator!$K$25*Abrasion_indicator!F11))/('Indicator 0'!F11+Abrasion_indicator!F11))*'Wellbeing Base'!F11)*'Ecosystem Area'!$E27/10000</f>
        <v>0</v>
      </c>
      <c r="E12" s="93">
        <f>(((('Indicator 0'!$P$20*'Indicator 0'!G11)+(Abrasion_indicator!$K$25*Abrasion_indicator!G11))/('Indicator 0'!G11+Abrasion_indicator!G11))*'Wellbeing Base'!G11)*'Ecosystem Area'!$E27/10000</f>
        <v>158.60256106205355</v>
      </c>
      <c r="F12" s="93">
        <f>(((('Indicator 0'!$P$20*'Indicator 0'!H11)+(Abrasion_indicator!$K$25*Abrasion_indicator!H11))/('Indicator 0'!H11+Abrasion_indicator!H11))*'Wellbeing Base'!H11)*'Ecosystem Area'!$E27/10000</f>
        <v>47.708260101877322</v>
      </c>
      <c r="G12" s="93">
        <f>(((('Indicator 0'!$P$20*'Indicator 0'!I11)+(Abrasion_indicator!$K$25*Abrasion_indicator!I11))/('Indicator 0'!I11+Abrasion_indicator!I11))*'Wellbeing Base'!I11)*'Ecosystem Area'!$E27/10000</f>
        <v>95.106860153063678</v>
      </c>
      <c r="H12" s="93">
        <f>(((('Indicator 0'!$P$20*'Indicator 0'!J11)+(Abrasion_indicator!$K$25*Abrasion_indicator!J11))/('Indicator 0'!J11+Abrasion_indicator!J11))*'Wellbeing Base'!J11)*'Ecosystem Area'!$E27/10000</f>
        <v>55.836889812021433</v>
      </c>
      <c r="I12" s="93">
        <f>(((('Indicator 0'!$P$20*'Indicator 0'!K11)+(Abrasion_indicator!$K$25*Abrasion_indicator!K11))/('Indicator 0'!K11+Abrasion_indicator!K11))*'Wellbeing Base'!K11)*'Ecosystem Area'!$E27/10000</f>
        <v>80.259198702663326</v>
      </c>
      <c r="J12" s="93">
        <f>(((('Indicator 0'!$P$20*'Indicator 0'!L11)+(Abrasion_indicator!$K$25*Abrasion_indicator!L11))/('Indicator 0'!L11+Abrasion_indicator!L11))*'Wellbeing Base'!L11)*'Ecosystem Area'!$E27/10000</f>
        <v>0</v>
      </c>
      <c r="K12" s="93">
        <f>(((('Indicator 0'!$P$20*'Indicator 0'!M11)+(Abrasion_indicator!$K$25*Abrasion_indicator!M11))/('Indicator 0'!M11+Abrasion_indicator!M11))*'Wellbeing Base'!M11)*'Ecosystem Area'!$E27/10000</f>
        <v>0</v>
      </c>
      <c r="L12" s="93">
        <f>(((('Indicator 0'!$P$20*'Indicator 0'!N11)+(Abrasion_indicator!$K$25*Abrasion_indicator!N11))/('Indicator 0'!N11+Abrasion_indicator!N11))*'Wellbeing Base'!N11)*'Ecosystem Area'!$E27/10000</f>
        <v>0</v>
      </c>
      <c r="M12" s="93">
        <f>(((('Indicator 0'!$P$20*'Indicator 0'!O11)+(Abrasion_indicator!$K$25*Abrasion_indicator!O11))/('Indicator 0'!O11+Abrasion_indicator!O11))*'Wellbeing Base'!O11)*'Ecosystem Area'!$E27/10000</f>
        <v>0</v>
      </c>
      <c r="N12" s="93">
        <f>(((('Indicator 0'!$P$20*'Indicator 0'!P11)+(Abrasion_indicator!$K$25*Abrasion_indicator!P11))/('Indicator 0'!P11+Abrasion_indicator!P11))*'Wellbeing Base'!P11)*'Ecosystem Area'!$E27/10000</f>
        <v>108.64964803912781</v>
      </c>
      <c r="O12" s="93">
        <f>(((('Indicator 0'!$P$20*'Indicator 0'!Q11)+(Abrasion_indicator!$K$25*Abrasion_indicator!Q11))/('Indicator 0'!Q11+Abrasion_indicator!Q11))*'Wellbeing Base'!Q11)*'Ecosystem Area'!$E27/10000</f>
        <v>107.80757017772298</v>
      </c>
      <c r="P12" s="70">
        <f t="shared" si="0"/>
        <v>653.97098804852999</v>
      </c>
      <c r="R12" s="73"/>
      <c r="S12" s="68"/>
      <c r="T12" s="53"/>
      <c r="U12" s="53"/>
      <c r="V12" s="53"/>
      <c r="W12" s="53"/>
      <c r="X12" s="53"/>
      <c r="Y12" s="53"/>
      <c r="Z12" s="53"/>
      <c r="AA12" s="53"/>
      <c r="AB12" s="53"/>
      <c r="AC12" s="53"/>
      <c r="AD12" s="53"/>
      <c r="AE12" s="53"/>
      <c r="AF12" s="70"/>
    </row>
    <row r="13" spans="2:32">
      <c r="B13" s="102"/>
      <c r="C13" s="80" t="s">
        <v>42</v>
      </c>
      <c r="D13" s="93">
        <f>(((('Indicator 0'!$P$20*'Indicator 0'!F12)+(Abrasion_indicator!$K$25*Abrasion_indicator!F12))/('Indicator 0'!F12+Abrasion_indicator!F12))*'Wellbeing Base'!F12)*'Ecosystem Area'!$E28/10000</f>
        <v>0</v>
      </c>
      <c r="E13" s="93">
        <f>(((('Indicator 0'!$P$20*'Indicator 0'!G12)+(Abrasion_indicator!$K$25*Abrasion_indicator!G12))/('Indicator 0'!G12+Abrasion_indicator!G12))*'Wellbeing Base'!G12)*'Ecosystem Area'!$E28/10000</f>
        <v>244.56013173920624</v>
      </c>
      <c r="F13" s="93">
        <f>(((('Indicator 0'!$P$20*'Indicator 0'!H12)+(Abrasion_indicator!$K$25*Abrasion_indicator!H12))/('Indicator 0'!H12+Abrasion_indicator!H12))*'Wellbeing Base'!H12)*'Ecosystem Area'!$E28/10000</f>
        <v>73.564627818326912</v>
      </c>
      <c r="G13" s="93">
        <f>(((('Indicator 0'!$P$20*'Indicator 0'!I12)+(Abrasion_indicator!$K$25*Abrasion_indicator!I12))/('Indicator 0'!I12+Abrasion_indicator!I12))*'Wellbeing Base'!I12)*'Ecosystem Area'!$E28/10000</f>
        <v>146.65176963463568</v>
      </c>
      <c r="H13" s="93">
        <f>(((('Indicator 0'!$P$20*'Indicator 0'!J12)+(Abrasion_indicator!$K$25*Abrasion_indicator!J12))/('Indicator 0'!J12+Abrasion_indicator!J12))*'Wellbeing Base'!J12)*'Ecosystem Area'!$E28/10000</f>
        <v>86.098717680812086</v>
      </c>
      <c r="I13" s="93">
        <f>(((('Indicator 0'!$P$20*'Indicator 0'!K12)+(Abrasion_indicator!$K$25*Abrasion_indicator!K12))/('Indicator 0'!K12+Abrasion_indicator!K12))*'Wellbeing Base'!K12)*'Ecosystem Area'!$E28/10000</f>
        <v>123.75714538636548</v>
      </c>
      <c r="J13" s="93">
        <f>(((('Indicator 0'!$P$20*'Indicator 0'!L12)+(Abrasion_indicator!$K$25*Abrasion_indicator!L12))/('Indicator 0'!L12+Abrasion_indicator!L12))*'Wellbeing Base'!L12)*'Ecosystem Area'!$E28/10000</f>
        <v>140.89592720869624</v>
      </c>
      <c r="K13" s="93">
        <f>(((('Indicator 0'!$P$20*'Indicator 0'!M12)+(Abrasion_indicator!$K$25*Abrasion_indicator!M12))/('Indicator 0'!M12+Abrasion_indicator!M12))*'Wellbeing Base'!M12)*'Ecosystem Area'!$E28/10000</f>
        <v>0</v>
      </c>
      <c r="L13" s="93">
        <f>(((('Indicator 0'!$P$20*'Indicator 0'!N12)+(Abrasion_indicator!$K$25*Abrasion_indicator!N12))/('Indicator 0'!N12+Abrasion_indicator!N12))*'Wellbeing Base'!N12)*'Ecosystem Area'!$E28/10000</f>
        <v>0</v>
      </c>
      <c r="M13" s="93">
        <f>(((('Indicator 0'!$P$20*'Indicator 0'!O12)+(Abrasion_indicator!$K$25*Abrasion_indicator!O12))/('Indicator 0'!O12+Abrasion_indicator!O12))*'Wellbeing Base'!O12)*'Ecosystem Area'!$E28/10000</f>
        <v>0</v>
      </c>
      <c r="N13" s="93">
        <f>(((('Indicator 0'!$P$20*'Indicator 0'!P12)+(Abrasion_indicator!$K$25*Abrasion_indicator!P12))/('Indicator 0'!P12+Abrasion_indicator!P12))*'Wellbeing Base'!P12)*'Ecosystem Area'!$E28/10000</f>
        <v>167.53432012659232</v>
      </c>
      <c r="O13" s="93">
        <f>(((('Indicator 0'!$P$20*'Indicator 0'!Q12)+(Abrasion_indicator!$K$25*Abrasion_indicator!Q12))/('Indicator 0'!Q12+Abrasion_indicator!Q12))*'Wellbeing Base'!Q12)*'Ecosystem Area'!$E28/10000</f>
        <v>166.2358627035797</v>
      </c>
      <c r="P13" s="70">
        <f t="shared" si="0"/>
        <v>1149.2985022982145</v>
      </c>
      <c r="R13" s="73"/>
      <c r="S13" s="68"/>
      <c r="T13" s="53"/>
      <c r="U13" s="53"/>
      <c r="V13" s="53"/>
      <c r="W13" s="53"/>
      <c r="X13" s="53"/>
      <c r="Y13" s="53"/>
      <c r="Z13" s="53"/>
      <c r="AA13" s="53"/>
      <c r="AB13" s="53"/>
      <c r="AC13" s="53"/>
      <c r="AD13" s="53"/>
      <c r="AE13" s="53"/>
      <c r="AF13" s="70"/>
    </row>
    <row r="14" spans="2:32">
      <c r="B14" s="102"/>
      <c r="C14" s="80" t="s">
        <v>43</v>
      </c>
      <c r="D14" s="93">
        <f>(((('Indicator 0'!$P$20*'Indicator 0'!F13)+(Abrasion_indicator!$K$25*Abrasion_indicator!F13))/('Indicator 0'!F13+Abrasion_indicator!F13))*'Wellbeing Base'!F13)*'Ecosystem Area'!$E29/10000</f>
        <v>0</v>
      </c>
      <c r="E14" s="93">
        <f>(((('Indicator 0'!$P$20*'Indicator 0'!G13)+(Abrasion_indicator!$K$25*Abrasion_indicator!G13))/('Indicator 0'!G13+Abrasion_indicator!G13))*'Wellbeing Base'!G13)*'Ecosystem Area'!$E29/10000</f>
        <v>1035.1475054850273</v>
      </c>
      <c r="F14" s="93">
        <f>(((('Indicator 0'!$P$20*'Indicator 0'!H13)+(Abrasion_indicator!$K$25*Abrasion_indicator!H13))/('Indicator 0'!H13+Abrasion_indicator!H13))*'Wellbeing Base'!H13)*'Ecosystem Area'!$E29/10000</f>
        <v>622.75269837751421</v>
      </c>
      <c r="G14" s="93">
        <f>(((('Indicator 0'!$P$20*'Indicator 0'!I13)+(Abrasion_indicator!$K$25*Abrasion_indicator!I13))/('Indicator 0'!I13+Abrasion_indicator!I13))*'Wellbeing Base'!I13)*'Ecosystem Area'!$E29/10000</f>
        <v>620.7316476020751</v>
      </c>
      <c r="H14" s="93">
        <f>(((('Indicator 0'!$P$20*'Indicator 0'!J13)+(Abrasion_indicator!$K$25*Abrasion_indicator!J13))/('Indicator 0'!J13+Abrasion_indicator!J13))*'Wellbeing Base'!J13)*'Ecosystem Area'!$E29/10000</f>
        <v>364.42928043477309</v>
      </c>
      <c r="I14" s="93">
        <f>(((('Indicator 0'!$P$20*'Indicator 0'!K13)+(Abrasion_indicator!$K$25*Abrasion_indicator!K13))/('Indicator 0'!K13+Abrasion_indicator!K13))*'Wellbeing Base'!K13)*'Ecosystem Area'!$E29/10000</f>
        <v>523.82577414234697</v>
      </c>
      <c r="J14" s="93">
        <f>(((('Indicator 0'!$P$20*'Indicator 0'!L13)+(Abrasion_indicator!$K$25*Abrasion_indicator!L13))/('Indicator 0'!L13+Abrasion_indicator!L13))*'Wellbeing Base'!L13)*'Ecosystem Area'!$E29/10000</f>
        <v>596.36894429960148</v>
      </c>
      <c r="K14" s="93">
        <f>(((('Indicator 0'!$P$20*'Indicator 0'!M13)+(Abrasion_indicator!$K$25*Abrasion_indicator!M13))/('Indicator 0'!M13+Abrasion_indicator!M13))*'Wellbeing Base'!M13)*'Ecosystem Area'!$E29/10000</f>
        <v>0</v>
      </c>
      <c r="L14" s="93">
        <f>(((('Indicator 0'!$P$20*'Indicator 0'!N13)+(Abrasion_indicator!$K$25*Abrasion_indicator!N13))/('Indicator 0'!N13+Abrasion_indicator!N13))*'Wellbeing Base'!N13)*'Ecosystem Area'!$E29/10000</f>
        <v>0</v>
      </c>
      <c r="M14" s="93">
        <f>(((('Indicator 0'!$P$20*'Indicator 0'!O13)+(Abrasion_indicator!$K$25*Abrasion_indicator!O13))/('Indicator 0'!O13+Abrasion_indicator!O13))*'Wellbeing Base'!O13)*'Ecosystem Area'!$E29/10000</f>
        <v>0</v>
      </c>
      <c r="N14" s="93">
        <f>(((('Indicator 0'!$P$20*'Indicator 0'!P13)+(Abrasion_indicator!$K$25*Abrasion_indicator!P13))/('Indicator 0'!P13+Abrasion_indicator!P13))*'Wellbeing Base'!P13)*'Ecosystem Area'!$E29/10000</f>
        <v>709.12103427841771</v>
      </c>
      <c r="O14" s="93">
        <f>(((('Indicator 0'!$P$20*'Indicator 0'!Q13)+(Abrasion_indicator!$K$25*Abrasion_indicator!Q13))/('Indicator 0'!Q13+Abrasion_indicator!Q13))*'Wellbeing Base'!Q13)*'Ecosystem Area'!$E29/10000</f>
        <v>703.62506503416125</v>
      </c>
      <c r="P14" s="70">
        <f t="shared" si="0"/>
        <v>5176.0019496539171</v>
      </c>
      <c r="R14" s="73"/>
      <c r="S14" s="68"/>
      <c r="T14" s="53"/>
      <c r="U14" s="53"/>
      <c r="V14" s="53"/>
      <c r="W14" s="53"/>
      <c r="X14" s="53"/>
      <c r="Y14" s="53"/>
      <c r="Z14" s="53"/>
      <c r="AA14" s="53"/>
      <c r="AB14" s="53"/>
      <c r="AC14" s="53"/>
      <c r="AD14" s="53"/>
      <c r="AE14" s="53"/>
      <c r="AF14" s="70"/>
    </row>
    <row r="15" spans="2:32">
      <c r="B15" s="102"/>
      <c r="C15" s="80" t="s">
        <v>44</v>
      </c>
      <c r="D15" s="93">
        <f>(((('Indicator 0'!$P$20*'Indicator 0'!F14)+(Abrasion_indicator!$K$25*Abrasion_indicator!F14))/('Indicator 0'!F14+Abrasion_indicator!F14))*'Wellbeing Base'!F14)*'Ecosystem Area'!$E30/10000</f>
        <v>0</v>
      </c>
      <c r="E15" s="93">
        <f>(((('Indicator 0'!$P$20*'Indicator 0'!G14)+(Abrasion_indicator!$K$25*Abrasion_indicator!G14))/('Indicator 0'!G14+Abrasion_indicator!G14))*'Wellbeing Base'!G14)*'Ecosystem Area'!$E30/10000</f>
        <v>1.4275554096798093</v>
      </c>
      <c r="F15" s="93">
        <f>(((('Indicator 0'!$P$20*'Indicator 0'!H14)+(Abrasion_indicator!$K$25*Abrasion_indicator!H14))/('Indicator 0'!H14+Abrasion_indicator!H14))*'Wellbeing Base'!H14)*'Ecosystem Area'!$E30/10000</f>
        <v>0.85882831070047783</v>
      </c>
      <c r="G15" s="93">
        <f>(((('Indicator 0'!$P$20*'Indicator 0'!I14)+(Abrasion_indicator!$K$25*Abrasion_indicator!I14))/('Indicator 0'!I14+Abrasion_indicator!I14))*'Wellbeing Base'!I14)*'Ecosystem Area'!$E30/10000</f>
        <v>0.85604111182067721</v>
      </c>
      <c r="H15" s="93">
        <f>(((('Indicator 0'!$P$20*'Indicator 0'!J14)+(Abrasion_indicator!$K$25*Abrasion_indicator!J14))/('Indicator 0'!J14+Abrasion_indicator!J14))*'Wellbeing Base'!J14)*'Ecosystem Area'!$E30/10000</f>
        <v>0.5025786064051001</v>
      </c>
      <c r="I15" s="93">
        <f>(((('Indicator 0'!$P$20*'Indicator 0'!K14)+(Abrasion_indicator!$K$25*Abrasion_indicator!K14))/('Indicator 0'!K14+Abrasion_indicator!K14))*'Wellbeing Base'!K14)*'Ecosystem Area'!$E30/10000</f>
        <v>0.72239976780530224</v>
      </c>
      <c r="J15" s="93">
        <f>(((('Indicator 0'!$P$20*'Indicator 0'!L14)+(Abrasion_indicator!$K$25*Abrasion_indicator!L14))/('Indicator 0'!L14+Abrasion_indicator!L14))*'Wellbeing Base'!L14)*'Ecosystem Area'!$E30/10000</f>
        <v>0.82244289638801382</v>
      </c>
      <c r="K15" s="93">
        <f>(((('Indicator 0'!$P$20*'Indicator 0'!M14)+(Abrasion_indicator!$K$25*Abrasion_indicator!M14))/('Indicator 0'!M14+Abrasion_indicator!M14))*'Wellbeing Base'!M14)*'Ecosystem Area'!$E30/10000</f>
        <v>14.822533115704285</v>
      </c>
      <c r="L15" s="93">
        <f>(((('Indicator 0'!$P$20*'Indicator 0'!N14)+(Abrasion_indicator!$K$25*Abrasion_indicator!N14))/('Indicator 0'!N14+Abrasion_indicator!N14))*'Wellbeing Base'!N14)*'Ecosystem Area'!$E30/10000</f>
        <v>43.04396225410138</v>
      </c>
      <c r="M15" s="93">
        <f>(((('Indicator 0'!$P$20*'Indicator 0'!O14)+(Abrasion_indicator!$K$25*Abrasion_indicator!O14))/('Indicator 0'!O14+Abrasion_indicator!O14))*'Wellbeing Base'!O14)*'Ecosystem Area'!$E30/10000</f>
        <v>8.6447557651247813</v>
      </c>
      <c r="N15" s="93">
        <f>(((('Indicator 0'!$P$20*'Indicator 0'!P14)+(Abrasion_indicator!$K$25*Abrasion_indicator!P14))/('Indicator 0'!P14+Abrasion_indicator!P14))*'Wellbeing Base'!P14)*'Ecosystem Area'!$E30/10000</f>
        <v>0.97793750478833541</v>
      </c>
      <c r="O15" s="93">
        <f>(((('Indicator 0'!$P$20*'Indicator 0'!Q14)+(Abrasion_indicator!$K$25*Abrasion_indicator!Q14))/('Indicator 0'!Q14+Abrasion_indicator!Q14))*'Wellbeing Base'!Q14)*'Ecosystem Area'!$E30/10000</f>
        <v>0.97035810128835143</v>
      </c>
      <c r="P15" s="70">
        <f t="shared" si="0"/>
        <v>73.64939284380651</v>
      </c>
      <c r="R15" s="73"/>
      <c r="S15" s="68"/>
      <c r="T15" s="53"/>
      <c r="U15" s="53"/>
      <c r="V15" s="53"/>
      <c r="W15" s="53"/>
      <c r="X15" s="53"/>
      <c r="Y15" s="53"/>
      <c r="Z15" s="53"/>
      <c r="AA15" s="53"/>
      <c r="AB15" s="53"/>
      <c r="AC15" s="53"/>
      <c r="AD15" s="53"/>
      <c r="AE15" s="53"/>
      <c r="AF15" s="70"/>
    </row>
    <row r="16" spans="2:32">
      <c r="B16" s="102"/>
      <c r="C16" s="80" t="s">
        <v>45</v>
      </c>
      <c r="D16" s="93">
        <f>(((('Indicator 0'!$P$20*'Indicator 0'!F15)+(Abrasion_indicator!$K$25*Abrasion_indicator!F15))/('Indicator 0'!F15+Abrasion_indicator!F15))*'Wellbeing Base'!F15)*'Ecosystem Area'!$E31/10000</f>
        <v>0</v>
      </c>
      <c r="E16" s="93">
        <f>(((('Indicator 0'!$P$20*'Indicator 0'!G15)+(Abrasion_indicator!$K$25*Abrasion_indicator!G15))/('Indicator 0'!G15+Abrasion_indicator!G15))*'Wellbeing Base'!G15)*'Ecosystem Area'!$E31/10000</f>
        <v>41.091687706355835</v>
      </c>
      <c r="F16" s="93">
        <f>(((('Indicator 0'!$P$20*'Indicator 0'!H15)+(Abrasion_indicator!$K$25*Abrasion_indicator!H15))/('Indicator 0'!H15+Abrasion_indicator!H15))*'Wellbeing Base'!H15)*'Ecosystem Area'!$E31/10000</f>
        <v>24.72107527132458</v>
      </c>
      <c r="G16" s="93">
        <f>(((('Indicator 0'!$P$20*'Indicator 0'!I15)+(Abrasion_indicator!$K$25*Abrasion_indicator!I15))/('Indicator 0'!I15+Abrasion_indicator!I15))*'Wellbeing Base'!I15)*'Ecosystem Area'!$E31/10000</f>
        <v>24.640846717555203</v>
      </c>
      <c r="H16" s="93">
        <f>(((('Indicator 0'!$P$20*'Indicator 0'!J15)+(Abrasion_indicator!$K$25*Abrasion_indicator!J15))/('Indicator 0'!J15+Abrasion_indicator!J15))*'Wellbeing Base'!J15)*'Ecosystem Area'!$E31/10000</f>
        <v>14.466551001985941</v>
      </c>
      <c r="I16" s="93">
        <f>(((('Indicator 0'!$P$20*'Indicator 0'!K15)+(Abrasion_indicator!$K$25*Abrasion_indicator!K15))/('Indicator 0'!K15+Abrasion_indicator!K15))*'Wellbeing Base'!K15)*'Ecosystem Area'!$E31/10000</f>
        <v>20.794026947407602</v>
      </c>
      <c r="J16" s="93">
        <f>(((('Indicator 0'!$P$20*'Indicator 0'!L15)+(Abrasion_indicator!$K$25*Abrasion_indicator!L15))/('Indicator 0'!L15+Abrasion_indicator!L15))*'Wellbeing Base'!L15)*'Ecosystem Area'!$E31/10000</f>
        <v>0</v>
      </c>
      <c r="K16" s="93">
        <f>(((('Indicator 0'!$P$20*'Indicator 0'!M15)+(Abrasion_indicator!$K$25*Abrasion_indicator!M15))/('Indicator 0'!M15+Abrasion_indicator!M15))*'Wellbeing Base'!M15)*'Ecosystem Area'!$E31/10000</f>
        <v>0</v>
      </c>
      <c r="L16" s="93">
        <f>(((('Indicator 0'!$P$20*'Indicator 0'!N15)+(Abrasion_indicator!$K$25*Abrasion_indicator!N15))/('Indicator 0'!N15+Abrasion_indicator!N15))*'Wellbeing Base'!N15)*'Ecosystem Area'!$E31/10000</f>
        <v>0</v>
      </c>
      <c r="M16" s="93">
        <f>(((('Indicator 0'!$P$20*'Indicator 0'!O15)+(Abrasion_indicator!$K$25*Abrasion_indicator!O15))/('Indicator 0'!O15+Abrasion_indicator!O15))*'Wellbeing Base'!O15)*'Ecosystem Area'!$E31/10000</f>
        <v>0</v>
      </c>
      <c r="N16" s="93">
        <f>(((('Indicator 0'!$P$20*'Indicator 0'!P15)+(Abrasion_indicator!$K$25*Abrasion_indicator!P15))/('Indicator 0'!P15+Abrasion_indicator!P15))*'Wellbeing Base'!P15)*'Ecosystem Area'!$E31/10000</f>
        <v>28.149592142352205</v>
      </c>
      <c r="O16" s="93">
        <f>(((('Indicator 0'!$P$20*'Indicator 0'!Q15)+(Abrasion_indicator!$K$25*Abrasion_indicator!Q15))/('Indicator 0'!Q15+Abrasion_indicator!Q15))*'Wellbeing Base'!Q15)*'Ecosystem Area'!$E31/10000</f>
        <v>27.93142163947018</v>
      </c>
      <c r="P16" s="70">
        <f t="shared" si="0"/>
        <v>181.79520142645157</v>
      </c>
      <c r="R16" s="73"/>
      <c r="S16" s="68"/>
      <c r="T16" s="53"/>
      <c r="U16" s="53"/>
      <c r="V16" s="53"/>
      <c r="W16" s="53"/>
      <c r="X16" s="53"/>
      <c r="Y16" s="53"/>
      <c r="Z16" s="53"/>
      <c r="AA16" s="53"/>
      <c r="AB16" s="53"/>
      <c r="AC16" s="53"/>
      <c r="AD16" s="53"/>
      <c r="AE16" s="53"/>
      <c r="AF16" s="70"/>
    </row>
    <row r="17" spans="2:32">
      <c r="B17" s="102"/>
      <c r="C17" s="80" t="s">
        <v>46</v>
      </c>
      <c r="D17" s="93">
        <f>(((('Indicator 0'!$P$20*'Indicator 0'!F16)+(Abrasion_indicator!$K$25*Abrasion_indicator!F16))/('Indicator 0'!F16+Abrasion_indicator!F16))*'Wellbeing Base'!F16)*'Ecosystem Area'!$E32/10000</f>
        <v>0</v>
      </c>
      <c r="E17" s="93">
        <f>(((('Indicator 0'!$P$20*'Indicator 0'!G16)+(Abrasion_indicator!$K$25*Abrasion_indicator!G16))/('Indicator 0'!G16+Abrasion_indicator!G16))*'Wellbeing Base'!G16)*'Ecosystem Area'!$E32/10000</f>
        <v>5.0932493653151036</v>
      </c>
      <c r="F17" s="93">
        <f>(((('Indicator 0'!$P$20*'Indicator 0'!H16)+(Abrasion_indicator!$K$25*Abrasion_indicator!H16))/('Indicator 0'!H16+Abrasion_indicator!H16))*'Wellbeing Base'!H16)*'Ecosystem Area'!$E32/10000</f>
        <v>4.5962069689865412</v>
      </c>
      <c r="G17" s="93">
        <f>(((('Indicator 0'!$P$20*'Indicator 0'!I16)+(Abrasion_indicator!$K$25*Abrasion_indicator!I16))/('Indicator 0'!I16+Abrasion_indicator!I16))*'Wellbeing Base'!I16)*'Ecosystem Area'!$E32/10000</f>
        <v>9.1625813328861785</v>
      </c>
      <c r="H17" s="93">
        <f>(((('Indicator 0'!$P$20*'Indicator 0'!J16)+(Abrasion_indicator!$K$25*Abrasion_indicator!J16))/('Indicator 0'!J16+Abrasion_indicator!J16))*'Wellbeing Base'!J16)*'Ecosystem Area'!$E32/10000</f>
        <v>1.793105998363917</v>
      </c>
      <c r="I17" s="93">
        <f>(((('Indicator 0'!$P$20*'Indicator 0'!K16)+(Abrasion_indicator!$K$25*Abrasion_indicator!K16))/('Indicator 0'!K16+Abrasion_indicator!K16))*'Wellbeing Base'!K16)*'Ecosystem Area'!$E32/10000</f>
        <v>3.8660798739539541</v>
      </c>
      <c r="J17" s="93">
        <f>(((('Indicator 0'!$P$20*'Indicator 0'!L16)+(Abrasion_indicator!$K$25*Abrasion_indicator!L16))/('Indicator 0'!L16+Abrasion_indicator!L16))*'Wellbeing Base'!L16)*'Ecosystem Area'!$E32/10000</f>
        <v>4.4014824905910759</v>
      </c>
      <c r="K17" s="93">
        <f>(((('Indicator 0'!$P$20*'Indicator 0'!M16)+(Abrasion_indicator!$K$25*Abrasion_indicator!M16))/('Indicator 0'!M16+Abrasion_indicator!M16))*'Wellbeing Base'!M16)*'Ecosystem Area'!$E32/10000</f>
        <v>79.326017966114478</v>
      </c>
      <c r="L17" s="93">
        <f>(((('Indicator 0'!$P$20*'Indicator 0'!N16)+(Abrasion_indicator!$K$25*Abrasion_indicator!N16))/('Indicator 0'!N16+Abrasion_indicator!N16))*'Wellbeing Base'!N16)*'Ecosystem Area'!$E32/10000</f>
        <v>102.38184425617575</v>
      </c>
      <c r="M17" s="93">
        <f>(((('Indicator 0'!$P$20*'Indicator 0'!O16)+(Abrasion_indicator!$K$25*Abrasion_indicator!O16))/('Indicator 0'!O16+Abrasion_indicator!O16))*'Wellbeing Base'!O16)*'Ecosystem Area'!$E32/10000</f>
        <v>61.685727244592869</v>
      </c>
      <c r="N17" s="93">
        <f>(((('Indicator 0'!$P$20*'Indicator 0'!P16)+(Abrasion_indicator!$K$25*Abrasion_indicator!P16))/('Indicator 0'!P16+Abrasion_indicator!P16))*'Wellbeing Base'!P16)*'Ecosystem Area'!$E32/10000</f>
        <v>3.4890971949720688</v>
      </c>
      <c r="O17" s="93">
        <f>(((('Indicator 0'!$P$20*'Indicator 0'!Q16)+(Abrasion_indicator!$K$25*Abrasion_indicator!Q16))/('Indicator 0'!Q16+Abrasion_indicator!Q16))*'Wellbeing Base'!Q16)*'Ecosystem Area'!$E32/10000</f>
        <v>6.9241106159568035</v>
      </c>
      <c r="P17" s="70">
        <f t="shared" si="0"/>
        <v>282.71950330790872</v>
      </c>
      <c r="R17" s="73"/>
      <c r="S17" s="68"/>
      <c r="T17" s="53"/>
      <c r="U17" s="53"/>
      <c r="V17" s="53"/>
      <c r="W17" s="53"/>
      <c r="X17" s="53"/>
      <c r="Y17" s="53"/>
      <c r="Z17" s="53"/>
      <c r="AA17" s="53"/>
      <c r="AB17" s="53"/>
      <c r="AC17" s="53"/>
      <c r="AD17" s="53"/>
      <c r="AE17" s="53"/>
      <c r="AF17" s="70"/>
    </row>
    <row r="18" spans="2:32">
      <c r="D18" s="70">
        <f>SUM(D5:D17)</f>
        <v>1608.2160051299345</v>
      </c>
      <c r="E18" s="70">
        <f t="shared" ref="E18:O18" si="1">SUM(E5:E17)</f>
        <v>1608.216005129935</v>
      </c>
      <c r="F18" s="70">
        <f t="shared" si="1"/>
        <v>794.18074327404156</v>
      </c>
      <c r="G18" s="70">
        <f t="shared" si="1"/>
        <v>953.01689192885021</v>
      </c>
      <c r="H18" s="70">
        <f t="shared" si="1"/>
        <v>555.92652029182932</v>
      </c>
      <c r="I18" s="70">
        <f t="shared" si="1"/>
        <v>794.18074327404167</v>
      </c>
      <c r="J18" s="70">
        <f t="shared" si="1"/>
        <v>794.18074327404179</v>
      </c>
      <c r="K18" s="70">
        <f t="shared" si="1"/>
        <v>953.0168919288501</v>
      </c>
      <c r="L18" s="70">
        <f t="shared" si="1"/>
        <v>1588.3614865480838</v>
      </c>
      <c r="M18" s="70">
        <f t="shared" si="1"/>
        <v>1072.1440034199566</v>
      </c>
      <c r="N18" s="70">
        <f t="shared" si="1"/>
        <v>1072.1440034199561</v>
      </c>
      <c r="O18" s="70">
        <f t="shared" si="1"/>
        <v>1072.1440034199566</v>
      </c>
      <c r="P18" s="70">
        <f>SUM(D18:O18)</f>
        <v>12865.728041039478</v>
      </c>
      <c r="T18" s="70"/>
      <c r="U18" s="70"/>
      <c r="V18" s="70"/>
      <c r="W18" s="70"/>
      <c r="X18" s="70"/>
      <c r="Y18" s="70"/>
      <c r="Z18" s="70"/>
      <c r="AA18" s="70"/>
      <c r="AB18" s="70"/>
      <c r="AC18" s="70"/>
      <c r="AD18" s="70"/>
      <c r="AE18" s="70"/>
      <c r="AF18" s="70"/>
    </row>
    <row r="20" spans="2:32">
      <c r="D20" s="56" t="s">
        <v>72</v>
      </c>
    </row>
    <row r="21" spans="2:32" ht="14.45" customHeight="1">
      <c r="B21" s="107" t="s">
        <v>89</v>
      </c>
      <c r="C21" s="105"/>
      <c r="D21" s="103" t="s">
        <v>0</v>
      </c>
      <c r="E21" s="103"/>
      <c r="F21" s="103" t="s">
        <v>1</v>
      </c>
      <c r="G21" s="103"/>
      <c r="H21" s="103"/>
      <c r="I21" s="103"/>
      <c r="J21" s="103"/>
      <c r="K21" s="103"/>
      <c r="L21" s="103"/>
      <c r="M21" s="103" t="s">
        <v>2</v>
      </c>
      <c r="N21" s="103"/>
      <c r="O21" s="103"/>
      <c r="R21" s="76"/>
      <c r="S21" s="75"/>
      <c r="T21" s="74"/>
      <c r="U21" s="74"/>
      <c r="V21" s="74"/>
      <c r="W21" s="74"/>
      <c r="X21" s="74"/>
      <c r="Y21" s="74"/>
      <c r="Z21" s="74"/>
      <c r="AA21" s="74"/>
      <c r="AB21" s="74"/>
      <c r="AC21" s="74"/>
      <c r="AD21" s="74"/>
      <c r="AE21" s="74"/>
    </row>
    <row r="22" spans="2:32">
      <c r="B22" s="105"/>
      <c r="C22" s="105"/>
      <c r="D22" s="103"/>
      <c r="E22" s="103"/>
      <c r="F22" s="103"/>
      <c r="G22" s="103"/>
      <c r="H22" s="103"/>
      <c r="I22" s="103"/>
      <c r="J22" s="103"/>
      <c r="K22" s="103"/>
      <c r="L22" s="103"/>
      <c r="M22" s="103"/>
      <c r="N22" s="103"/>
      <c r="O22" s="103"/>
      <c r="R22" s="75"/>
      <c r="S22" s="75"/>
      <c r="T22" s="66"/>
      <c r="U22" s="66"/>
      <c r="V22" s="66"/>
      <c r="W22" s="66"/>
      <c r="X22" s="66"/>
      <c r="Y22" s="66"/>
      <c r="Z22" s="66"/>
      <c r="AA22" s="66"/>
      <c r="AB22" s="66"/>
      <c r="AC22" s="66"/>
      <c r="AD22" s="66"/>
      <c r="AE22" s="66"/>
    </row>
    <row r="23" spans="2:32" ht="138">
      <c r="B23" s="105"/>
      <c r="C23" s="105"/>
      <c r="D23" s="97" t="s">
        <v>102</v>
      </c>
      <c r="E23" s="97" t="s">
        <v>103</v>
      </c>
      <c r="F23" s="97" t="s">
        <v>104</v>
      </c>
      <c r="G23" s="97" t="s">
        <v>105</v>
      </c>
      <c r="H23" s="97" t="s">
        <v>106</v>
      </c>
      <c r="I23" s="97" t="s">
        <v>107</v>
      </c>
      <c r="J23" s="97" t="s">
        <v>108</v>
      </c>
      <c r="K23" s="97" t="s">
        <v>12</v>
      </c>
      <c r="L23" s="97" t="s">
        <v>109</v>
      </c>
      <c r="M23" s="97" t="s">
        <v>110</v>
      </c>
      <c r="N23" s="97" t="s">
        <v>111</v>
      </c>
      <c r="O23" s="97" t="s">
        <v>112</v>
      </c>
      <c r="R23" s="75"/>
      <c r="S23" s="75"/>
      <c r="T23" s="59"/>
      <c r="U23" s="59"/>
      <c r="V23" s="59"/>
      <c r="W23" s="59"/>
      <c r="X23" s="59"/>
      <c r="Y23" s="59"/>
      <c r="Z23" s="59"/>
      <c r="AA23" s="59"/>
      <c r="AB23" s="59"/>
      <c r="AC23" s="59"/>
      <c r="AD23" s="59"/>
      <c r="AE23" s="59"/>
    </row>
    <row r="24" spans="2:32">
      <c r="B24" s="102" t="s">
        <v>36</v>
      </c>
      <c r="C24" s="80" t="s">
        <v>17</v>
      </c>
      <c r="D24" s="93">
        <f>(((('Indicator 0'!$P$20*'Indicator 0'!F4)+(Abrasion_indicator!$L$25*Abrasion_indicator!F4))/('Indicator 0'!F4+Abrasion_indicator!F4))*'Wellbeing Base'!F4)*'Ecosystem Area'!$E20/10000</f>
        <v>704.37723434541022</v>
      </c>
      <c r="E24" s="93">
        <f>(((('Indicator 0'!$P$20*'Indicator 0'!G4)+(Abrasion_indicator!$L$25*Abrasion_indicator!G4))/('Indicator 0'!G4+Abrasion_indicator!G4))*'Wellbeing Base'!G4)*'Ecosystem Area'!$E20/10000</f>
        <v>8.0377631067296598</v>
      </c>
      <c r="F24" s="93">
        <f>(((('Indicator 0'!$P$20*'Indicator 0'!H4)+(Abrasion_indicator!$L$25*Abrasion_indicator!H4))/('Indicator 0'!H4+Abrasion_indicator!H4))*'Wellbeing Base'!H4)*'Ecosystem Area'!$E20/10000</f>
        <v>1.6118600286792752</v>
      </c>
      <c r="G24" s="93">
        <f>(((('Indicator 0'!$P$20*'Indicator 0'!I4)+(Abrasion_indicator!$L$25*Abrasion_indicator!I4))/('Indicator 0'!I4+Abrasion_indicator!I4))*'Wellbeing Base'!I4)*'Ecosystem Area'!$E20/10000</f>
        <v>6.4265159117752324</v>
      </c>
      <c r="H24" s="93">
        <f>(((('Indicator 0'!$P$20*'Indicator 0'!J4)+(Abrasion_indicator!$L$25*Abrasion_indicator!J4))/('Indicator 0'!J4+Abrasion_indicator!J4))*'Wellbeing Base'!J4)*'Ecosystem Area'!$E20/10000</f>
        <v>3.772983991517429</v>
      </c>
      <c r="I24" s="93">
        <f>(((('Indicator 0'!$P$20*'Indicator 0'!K4)+(Abrasion_indicator!$L$25*Abrasion_indicator!K4))/('Indicator 0'!K4+Abrasion_indicator!K4))*'Wellbeing Base'!K4)*'Ecosystem Area'!$E20/10000</f>
        <v>2.711618366429589</v>
      </c>
      <c r="J24" s="93">
        <f>(((('Indicator 0'!$P$20*'Indicator 0'!L4)+(Abrasion_indicator!$L$25*Abrasion_indicator!L4))/('Indicator 0'!L4+Abrasion_indicator!L4))*'Wellbeing Base'!L4)*'Ecosystem Area'!$E20/10000</f>
        <v>4.6307142441932756</v>
      </c>
      <c r="K24" s="93">
        <f>(((('Indicator 0'!$P$20*'Indicator 0'!M4)+(Abrasion_indicator!$L$25*Abrasion_indicator!M4))/('Indicator 0'!M4+Abrasion_indicator!M4))*'Wellbeing Base'!M4)*'Ecosystem Area'!$E20/10000</f>
        <v>55.638241905397713</v>
      </c>
      <c r="L24" s="93">
        <f>(((('Indicator 0'!$P$20*'Indicator 0'!N4)+(Abrasion_indicator!$L$25*Abrasion_indicator!N4))/('Indicator 0'!N4+Abrasion_indicator!N4))*'Wellbeing Base'!N4)*'Ecosystem Area'!$E20/10000</f>
        <v>0</v>
      </c>
      <c r="M24" s="93">
        <f>(((('Indicator 0'!$P$20*'Indicator 0'!O4)+(Abrasion_indicator!$L$25*Abrasion_indicator!O4))/('Indicator 0'!O4+Abrasion_indicator!O4))*'Wellbeing Base'!O4)*'Ecosystem Area'!$E20/10000</f>
        <v>64.898355593957518</v>
      </c>
      <c r="N24" s="93">
        <f>(((('Indicator 0'!$P$20*'Indicator 0'!P4)+(Abrasion_indicator!$L$25*Abrasion_indicator!P4))/('Indicator 0'!P4+Abrasion_indicator!P4))*'Wellbeing Base'!P4)*'Ecosystem Area'!$E20/10000</f>
        <v>3.6708113947221985</v>
      </c>
      <c r="O24" s="93">
        <f>(((('Indicator 0'!$P$20*'Indicator 0'!Q4)+(Abrasion_indicator!$L$25*Abrasion_indicator!Q4))/('Indicator 0'!Q4+Abrasion_indicator!Q4))*'Wellbeing Base'!Q4)*'Ecosystem Area'!$E20/10000</f>
        <v>3.6423611506148728</v>
      </c>
      <c r="P24" s="70">
        <f>SUM(D24:O24)</f>
        <v>859.41846003942715</v>
      </c>
      <c r="R24" s="73"/>
      <c r="S24" s="68"/>
      <c r="T24" s="53"/>
      <c r="U24" s="53"/>
      <c r="V24" s="53"/>
      <c r="W24" s="53"/>
      <c r="X24" s="53"/>
      <c r="Y24" s="53"/>
      <c r="Z24" s="53"/>
      <c r="AA24" s="53"/>
      <c r="AB24" s="53"/>
      <c r="AC24" s="53"/>
      <c r="AD24" s="53"/>
      <c r="AE24" s="53"/>
      <c r="AF24" s="70"/>
    </row>
    <row r="25" spans="2:32">
      <c r="B25" s="102"/>
      <c r="C25" s="80" t="s">
        <v>18</v>
      </c>
      <c r="D25" s="93">
        <f>(((('Indicator 0'!$P$20*'Indicator 0'!F5)+(Abrasion_indicator!$L$25*Abrasion_indicator!F5))/('Indicator 0'!F5+Abrasion_indicator!F5))*'Wellbeing Base'!F5)*'Ecosystem Area'!$E21/10000</f>
        <v>294.96811934190828</v>
      </c>
      <c r="E25" s="93">
        <f>(((('Indicator 0'!$P$20*'Indicator 0'!G5)+(Abrasion_indicator!$L$25*Abrasion_indicator!G5))/('Indicator 0'!G5+Abrasion_indicator!G5))*'Wellbeing Base'!G5)*'Ecosystem Area'!$E21/10000</f>
        <v>3.3659291523115797</v>
      </c>
      <c r="F25" s="93">
        <f>(((('Indicator 0'!$P$20*'Indicator 0'!H5)+(Abrasion_indicator!$L$25*Abrasion_indicator!H5))/('Indicator 0'!H5+Abrasion_indicator!H5))*'Wellbeing Base'!H5)*'Ecosystem Area'!$E21/10000</f>
        <v>0.67498961936747059</v>
      </c>
      <c r="G25" s="93">
        <f>(((('Indicator 0'!$P$20*'Indicator 0'!I5)+(Abrasion_indicator!$L$25*Abrasion_indicator!I5))/('Indicator 0'!I5+Abrasion_indicator!I5))*'Wellbeing Base'!I5)*'Ecosystem Area'!$E21/10000</f>
        <v>2.6911961658993966</v>
      </c>
      <c r="H25" s="93">
        <f>(((('Indicator 0'!$P$20*'Indicator 0'!J5)+(Abrasion_indicator!$L$25*Abrasion_indicator!J5))/('Indicator 0'!J5+Abrasion_indicator!J5))*'Wellbeing Base'!J5)*'Ecosystem Area'!$E21/10000</f>
        <v>1.5799914279161342</v>
      </c>
      <c r="I25" s="93">
        <f>(((('Indicator 0'!$P$20*'Indicator 0'!K5)+(Abrasion_indicator!$L$25*Abrasion_indicator!K5))/('Indicator 0'!K5+Abrasion_indicator!K5))*'Wellbeing Base'!K5)*'Ecosystem Area'!$E21/10000</f>
        <v>1.1355292745399685</v>
      </c>
      <c r="J25" s="93">
        <f>(((('Indicator 0'!$P$20*'Indicator 0'!L5)+(Abrasion_indicator!$L$25*Abrasion_indicator!L5))/('Indicator 0'!L5+Abrasion_indicator!L5))*'Wellbeing Base'!L5)*'Ecosystem Area'!$E21/10000</f>
        <v>1.9391783340198989</v>
      </c>
      <c r="K25" s="93">
        <f>(((('Indicator 0'!$P$20*'Indicator 0'!M5)+(Abrasion_indicator!$L$25*Abrasion_indicator!M5))/('Indicator 0'!M5+Abrasion_indicator!M5))*'Wellbeing Base'!M5)*'Ecosystem Area'!$E21/10000</f>
        <v>23.299315733247404</v>
      </c>
      <c r="L25" s="93">
        <f>(((('Indicator 0'!$P$20*'Indicator 0'!N5)+(Abrasion_indicator!$L$25*Abrasion_indicator!N5))/('Indicator 0'!N5+Abrasion_indicator!N5))*'Wellbeing Base'!N5)*'Ecosystem Area'!$E21/10000</f>
        <v>45.106769049514988</v>
      </c>
      <c r="M25" s="93">
        <f>(((('Indicator 0'!$P$20*'Indicator 0'!O5)+(Abrasion_indicator!$L$25*Abrasion_indicator!O5))/('Indicator 0'!O5+Abrasion_indicator!O5))*'Wellbeing Base'!O5)*'Ecosystem Area'!$E21/10000</f>
        <v>27.177121809909046</v>
      </c>
      <c r="N25" s="93">
        <f>(((('Indicator 0'!$P$20*'Indicator 0'!P5)+(Abrasion_indicator!$L$25*Abrasion_indicator!P5))/('Indicator 0'!P5+Abrasion_indicator!P5))*'Wellbeing Base'!P5)*'Ecosystem Area'!$E21/10000</f>
        <v>1.5372051803552294</v>
      </c>
      <c r="O25" s="93">
        <f>(((('Indicator 0'!$P$20*'Indicator 0'!Q5)+(Abrasion_indicator!$L$25*Abrasion_indicator!Q5))/('Indicator 0'!Q5+Abrasion_indicator!Q5))*'Wellbeing Base'!Q5)*'Ecosystem Area'!$E21/10000</f>
        <v>1.5252912305709854</v>
      </c>
      <c r="P25" s="70">
        <f t="shared" ref="P25:P36" si="2">SUM(D25:O25)</f>
        <v>405.00063631956039</v>
      </c>
      <c r="R25" s="73"/>
      <c r="S25" s="68"/>
      <c r="T25" s="53"/>
      <c r="U25" s="53"/>
      <c r="V25" s="53"/>
      <c r="W25" s="53"/>
      <c r="X25" s="53"/>
      <c r="Y25" s="53"/>
      <c r="Z25" s="53"/>
      <c r="AA25" s="53"/>
      <c r="AB25" s="53"/>
      <c r="AC25" s="53"/>
      <c r="AD25" s="53"/>
      <c r="AE25" s="53"/>
      <c r="AF25" s="70"/>
    </row>
    <row r="26" spans="2:32">
      <c r="B26" s="102"/>
      <c r="C26" s="80" t="s">
        <v>19</v>
      </c>
      <c r="D26" s="93">
        <f>(((('Indicator 0'!$P$20*'Indicator 0'!F6)+(Abrasion_indicator!$L$25*Abrasion_indicator!F6))/('Indicator 0'!F6+Abrasion_indicator!F6))*'Wellbeing Base'!F6)*'Ecosystem Area'!$E22/10000</f>
        <v>170.07342476688231</v>
      </c>
      <c r="E26" s="93">
        <f>(((('Indicator 0'!$P$20*'Indicator 0'!G6)+(Abrasion_indicator!$L$25*Abrasion_indicator!G6))/('Indicator 0'!G6+Abrasion_indicator!G6))*'Wellbeing Base'!G6)*'Ecosystem Area'!$E22/10000</f>
        <v>3.8814709856339817</v>
      </c>
      <c r="F26" s="93">
        <f>(((('Indicator 0'!$P$20*'Indicator 0'!H6)+(Abrasion_indicator!$L$25*Abrasion_indicator!H6))/('Indicator 0'!H6+Abrasion_indicator!H6))*'Wellbeing Base'!H6)*'Ecosystem Area'!$E22/10000</f>
        <v>0.77837426298164603</v>
      </c>
      <c r="G26" s="93">
        <f>(((('Indicator 0'!$P$20*'Indicator 0'!I6)+(Abrasion_indicator!$L$25*Abrasion_indicator!I6))/('Indicator 0'!I6+Abrasion_indicator!I6))*'Wellbeing Base'!I6)*'Ecosystem Area'!$E22/10000</f>
        <v>3.1033926627404456</v>
      </c>
      <c r="H26" s="93">
        <f>(((('Indicator 0'!$P$20*'Indicator 0'!J6)+(Abrasion_indicator!$L$25*Abrasion_indicator!J6))/('Indicator 0'!J6+Abrasion_indicator!J6))*'Wellbeing Base'!J6)*'Ecosystem Area'!$E22/10000</f>
        <v>1.8219904839040373</v>
      </c>
      <c r="I26" s="93">
        <f>(((('Indicator 0'!$P$20*'Indicator 0'!K6)+(Abrasion_indicator!$L$25*Abrasion_indicator!K6))/('Indicator 0'!K6+Abrasion_indicator!K6))*'Wellbeing Base'!K6)*'Ecosystem Area'!$E22/10000</f>
        <v>1.3094523779378986</v>
      </c>
      <c r="J26" s="93">
        <f>(((('Indicator 0'!$P$20*'Indicator 0'!L6)+(Abrasion_indicator!$L$25*Abrasion_indicator!L6))/('Indicator 0'!L6+Abrasion_indicator!L6))*'Wellbeing Base'!L6)*'Ecosystem Area'!$E22/10000</f>
        <v>2.2361921772177364</v>
      </c>
      <c r="K26" s="93">
        <f>(((('Indicator 0'!$P$20*'Indicator 0'!M6)+(Abrasion_indicator!$L$25*Abrasion_indicator!M6))/('Indicator 0'!M6+Abrasion_indicator!M6))*'Wellbeing Base'!M6)*'Ecosystem Area'!$E22/10000</f>
        <v>26.867950545428961</v>
      </c>
      <c r="L26" s="93">
        <f>(((('Indicator 0'!$P$20*'Indicator 0'!N6)+(Abrasion_indicator!$L$25*Abrasion_indicator!N6))/('Indicator 0'!N6+Abrasion_indicator!N6))*'Wellbeing Base'!N6)*'Ecosystem Area'!$E22/10000</f>
        <v>52.015537879383842</v>
      </c>
      <c r="M26" s="93">
        <f>(((('Indicator 0'!$P$20*'Indicator 0'!O6)+(Abrasion_indicator!$L$25*Abrasion_indicator!O6))/('Indicator 0'!O6+Abrasion_indicator!O6))*'Wellbeing Base'!O6)*'Ecosystem Area'!$E22/10000</f>
        <v>31.339699977273213</v>
      </c>
      <c r="N26" s="93">
        <f>(((('Indicator 0'!$P$20*'Indicator 0'!P6)+(Abrasion_indicator!$L$25*Abrasion_indicator!P6))/('Indicator 0'!P6+Abrasion_indicator!P6))*'Wellbeing Base'!P6)*'Ecosystem Area'!$E22/10000</f>
        <v>1.772650889700828</v>
      </c>
      <c r="O26" s="93">
        <f>(((('Indicator 0'!$P$20*'Indicator 0'!Q6)+(Abrasion_indicator!$L$25*Abrasion_indicator!Q6))/('Indicator 0'!Q6+Abrasion_indicator!Q6))*'Wellbeing Base'!Q6)*'Ecosystem Area'!$E22/10000</f>
        <v>1.7589121422943099</v>
      </c>
      <c r="P26" s="70">
        <f t="shared" si="2"/>
        <v>296.95904915137925</v>
      </c>
      <c r="R26" s="73"/>
      <c r="S26" s="68"/>
      <c r="T26" s="53"/>
      <c r="U26" s="53"/>
      <c r="V26" s="53"/>
      <c r="W26" s="53"/>
      <c r="X26" s="53"/>
      <c r="Y26" s="53"/>
      <c r="Z26" s="53"/>
      <c r="AA26" s="53"/>
      <c r="AB26" s="53"/>
      <c r="AC26" s="53"/>
      <c r="AD26" s="53"/>
      <c r="AE26" s="53"/>
      <c r="AF26" s="70"/>
    </row>
    <row r="27" spans="2:32">
      <c r="B27" s="102" t="s">
        <v>37</v>
      </c>
      <c r="C27" s="80" t="s">
        <v>20</v>
      </c>
      <c r="D27" s="93">
        <f>(((('Indicator 0'!$P$20*'Indicator 0'!F7)+(Abrasion_indicator!$L$25*Abrasion_indicator!F7))/('Indicator 0'!F7+Abrasion_indicator!F7))*'Wellbeing Base'!F7)*'Ecosystem Area'!$E23/10000</f>
        <v>0</v>
      </c>
      <c r="E27" s="93">
        <f>(((('Indicator 0'!$P$20*'Indicator 0'!G7)+(Abrasion_indicator!$L$25*Abrasion_indicator!G7))/('Indicator 0'!G7+Abrasion_indicator!G7))*'Wellbeing Base'!G7)*'Ecosystem Area'!$E23/10000</f>
        <v>17.777355728444942</v>
      </c>
      <c r="F27" s="93">
        <f>(((('Indicator 0'!$P$20*'Indicator 0'!H7)+(Abrasion_indicator!$L$25*Abrasion_indicator!H7))/('Indicator 0'!H7+Abrasion_indicator!H7))*'Wellbeing Base'!H7)*'Ecosystem Area'!$E23/10000</f>
        <v>0</v>
      </c>
      <c r="G27" s="93">
        <f>(((('Indicator 0'!$P$20*'Indicator 0'!I7)+(Abrasion_indicator!$L$25*Abrasion_indicator!I7))/('Indicator 0'!I7+Abrasion_indicator!I7))*'Wellbeing Base'!I7)*'Ecosystem Area'!$E23/10000</f>
        <v>7.1068565931289092</v>
      </c>
      <c r="H27" s="93">
        <f>(((('Indicator 0'!$P$20*'Indicator 0'!J7)+(Abrasion_indicator!$L$25*Abrasion_indicator!J7))/('Indicator 0'!J7+Abrasion_indicator!J7))*'Wellbeing Base'!J7)*'Ecosystem Area'!$E23/10000</f>
        <v>4.1724095176912863</v>
      </c>
      <c r="I27" s="93">
        <f>(((('Indicator 0'!$P$20*'Indicator 0'!K7)+(Abrasion_indicator!$L$25*Abrasion_indicator!K7))/('Indicator 0'!K7+Abrasion_indicator!K7))*'Wellbeing Base'!K7)*'Ecosystem Area'!$E23/10000</f>
        <v>5.9973656426180728</v>
      </c>
      <c r="J27" s="93">
        <f>(((('Indicator 0'!$P$20*'Indicator 0'!L7)+(Abrasion_indicator!$L$25*Abrasion_indicator!L7))/('Indicator 0'!L7+Abrasion_indicator!L7))*'Wellbeing Base'!L7)*'Ecosystem Area'!$E23/10000</f>
        <v>6.8279240797626466</v>
      </c>
      <c r="K27" s="93">
        <f>(((('Indicator 0'!$P$20*'Indicator 0'!M7)+(Abrasion_indicator!$L$25*Abrasion_indicator!M7))/('Indicator 0'!M7+Abrasion_indicator!M7))*'Wellbeing Base'!M7)*'Ecosystem Area'!$E23/10000</f>
        <v>123.05672676884411</v>
      </c>
      <c r="L27" s="93">
        <f>(((('Indicator 0'!$P$20*'Indicator 0'!N7)+(Abrasion_indicator!$L$25*Abrasion_indicator!N7))/('Indicator 0'!N7+Abrasion_indicator!N7))*'Wellbeing Base'!N7)*'Ecosystem Area'!$E23/10000</f>
        <v>238.23409313393933</v>
      </c>
      <c r="M27" s="93">
        <f>(((('Indicator 0'!$P$20*'Indicator 0'!O7)+(Abrasion_indicator!$L$25*Abrasion_indicator!O7))/('Indicator 0'!O7+Abrasion_indicator!O7))*'Wellbeing Base'!O7)*'Ecosystem Area'!$E23/10000</f>
        <v>143.53759102690378</v>
      </c>
      <c r="N27" s="93">
        <f>(((('Indicator 0'!$P$20*'Indicator 0'!P7)+(Abrasion_indicator!$L$25*Abrasion_indicator!P7))/('Indicator 0'!P7+Abrasion_indicator!P7))*'Wellbeing Base'!P7)*'Ecosystem Area'!$E23/10000</f>
        <v>8.1188409150014138</v>
      </c>
      <c r="O27" s="93">
        <f>(((('Indicator 0'!$P$20*'Indicator 0'!Q7)+(Abrasion_indicator!$L$25*Abrasion_indicator!Q7))/('Indicator 0'!Q7+Abrasion_indicator!Q7))*'Wellbeing Base'!Q7)*'Ecosystem Area'!$E23/10000</f>
        <v>8.0559166780786349</v>
      </c>
      <c r="P27" s="70">
        <f t="shared" si="2"/>
        <v>562.88508008441318</v>
      </c>
      <c r="R27" s="73"/>
      <c r="S27" s="68"/>
      <c r="T27" s="53"/>
      <c r="U27" s="53"/>
      <c r="V27" s="53"/>
      <c r="W27" s="53"/>
      <c r="X27" s="53"/>
      <c r="Y27" s="53"/>
      <c r="Z27" s="53"/>
      <c r="AA27" s="53"/>
      <c r="AB27" s="53"/>
      <c r="AC27" s="53"/>
      <c r="AD27" s="53"/>
      <c r="AE27" s="53"/>
      <c r="AF27" s="70"/>
    </row>
    <row r="28" spans="2:32">
      <c r="B28" s="102"/>
      <c r="C28" s="80" t="s">
        <v>38</v>
      </c>
      <c r="D28" s="93">
        <f>(((('Indicator 0'!$P$20*'Indicator 0'!F8)+(Abrasion_indicator!$L$25*Abrasion_indicator!F8))/('Indicator 0'!F8+Abrasion_indicator!F8))*'Wellbeing Base'!F8)*'Ecosystem Area'!$E24/10000</f>
        <v>0</v>
      </c>
      <c r="E28" s="93">
        <f>(((('Indicator 0'!$P$20*'Indicator 0'!G8)+(Abrasion_indicator!$L$25*Abrasion_indicator!G8))/('Indicator 0'!G8+Abrasion_indicator!G8))*'Wellbeing Base'!G8)*'Ecosystem Area'!$E24/10000</f>
        <v>2.5928248595700976</v>
      </c>
      <c r="F28" s="93">
        <f>(((('Indicator 0'!$P$20*'Indicator 0'!H8)+(Abrasion_indicator!$L$25*Abrasion_indicator!H8))/('Indicator 0'!H8+Abrasion_indicator!H8))*'Wellbeing Base'!H8)*'Ecosystem Area'!$E24/10000</f>
        <v>0.77993168565913806</v>
      </c>
      <c r="G28" s="93">
        <f>(((('Indicator 0'!$P$20*'Indicator 0'!I8)+(Abrasion_indicator!$L$25*Abrasion_indicator!I8))/('Indicator 0'!I8+Abrasion_indicator!I8))*'Wellbeing Base'!I8)*'Ecosystem Area'!$E24/10000</f>
        <v>0</v>
      </c>
      <c r="H28" s="93">
        <f>(((('Indicator 0'!$P$20*'Indicator 0'!J8)+(Abrasion_indicator!$L$25*Abrasion_indicator!J8))/('Indicator 0'!J8+Abrasion_indicator!J8))*'Wellbeing Base'!J8)*'Ecosystem Area'!$E24/10000</f>
        <v>0</v>
      </c>
      <c r="I28" s="93">
        <f>(((('Indicator 0'!$P$20*'Indicator 0'!K8)+(Abrasion_indicator!$L$25*Abrasion_indicator!K8))/('Indicator 0'!K8+Abrasion_indicator!K8))*'Wellbeing Base'!K8)*'Ecosystem Area'!$E24/10000</f>
        <v>0.65603620840656818</v>
      </c>
      <c r="J28" s="93">
        <f>(((('Indicator 0'!$P$20*'Indicator 0'!L8)+(Abrasion_indicator!$L$25*Abrasion_indicator!L8))/('Indicator 0'!L8+Abrasion_indicator!L8))*'Wellbeing Base'!L8)*'Ecosystem Area'!$E24/10000</f>
        <v>1.4937776655618362</v>
      </c>
      <c r="K28" s="93">
        <f>(((('Indicator 0'!$P$20*'Indicator 0'!M8)+(Abrasion_indicator!$L$25*Abrasion_indicator!M8))/('Indicator 0'!M8+Abrasion_indicator!M8))*'Wellbeing Base'!M8)*'Ecosystem Area'!$E24/10000</f>
        <v>26.921709716906307</v>
      </c>
      <c r="L28" s="93">
        <f>(((('Indicator 0'!$P$20*'Indicator 0'!N8)+(Abrasion_indicator!$L$25*Abrasion_indicator!N8))/('Indicator 0'!N8+Abrasion_indicator!N8))*'Wellbeing Base'!N8)*'Ecosystem Area'!$E24/10000</f>
        <v>0</v>
      </c>
      <c r="M28" s="93">
        <f>(((('Indicator 0'!$P$20*'Indicator 0'!O8)+(Abrasion_indicator!$L$25*Abrasion_indicator!O8))/('Indicator 0'!O8+Abrasion_indicator!O8))*'Wellbeing Base'!O8)*'Ecosystem Area'!$E24/10000</f>
        <v>31.402406520605499</v>
      </c>
      <c r="N28" s="93">
        <f>(((('Indicator 0'!$P$20*'Indicator 0'!P8)+(Abrasion_indicator!$L$25*Abrasion_indicator!P8))/('Indicator 0'!P8+Abrasion_indicator!P8))*'Wellbeing Base'!P8)*'Ecosystem Area'!$E24/10000</f>
        <v>0</v>
      </c>
      <c r="O28" s="93">
        <f>(((('Indicator 0'!$P$20*'Indicator 0'!Q8)+(Abrasion_indicator!$L$25*Abrasion_indicator!Q8))/('Indicator 0'!Q8+Abrasion_indicator!Q8))*'Wellbeing Base'!Q8)*'Ecosystem Area'!$E24/10000</f>
        <v>3.5248629799525486</v>
      </c>
      <c r="P28" s="70">
        <f t="shared" si="2"/>
        <v>67.371549636661996</v>
      </c>
      <c r="R28" s="73"/>
      <c r="S28" s="68"/>
      <c r="T28" s="53"/>
      <c r="U28" s="53"/>
      <c r="V28" s="53"/>
      <c r="W28" s="53"/>
      <c r="X28" s="53"/>
      <c r="Y28" s="53"/>
      <c r="Z28" s="53"/>
      <c r="AA28" s="53"/>
      <c r="AB28" s="53"/>
      <c r="AC28" s="53"/>
      <c r="AD28" s="53"/>
      <c r="AE28" s="53"/>
      <c r="AF28" s="70"/>
    </row>
    <row r="29" spans="2:32">
      <c r="B29" s="102"/>
      <c r="C29" s="80" t="s">
        <v>21</v>
      </c>
      <c r="D29" s="93">
        <f>(((('Indicator 0'!$P$20*'Indicator 0'!F9)+(Abrasion_indicator!$L$25*Abrasion_indicator!F9))/('Indicator 0'!F9+Abrasion_indicator!F9))*'Wellbeing Base'!F9)*'Ecosystem Area'!$E25/10000</f>
        <v>0</v>
      </c>
      <c r="E29" s="93">
        <f>(((('Indicator 0'!$P$20*'Indicator 0'!G9)+(Abrasion_indicator!$L$25*Abrasion_indicator!G9))/('Indicator 0'!G9+Abrasion_indicator!G9))*'Wellbeing Base'!G9)*'Ecosystem Area'!$E25/10000</f>
        <v>29.403464525429609</v>
      </c>
      <c r="F29" s="93">
        <f>(((('Indicator 0'!$P$20*'Indicator 0'!H9)+(Abrasion_indicator!$L$25*Abrasion_indicator!H9))/('Indicator 0'!H9+Abrasion_indicator!H9))*'Wellbeing Base'!H9)*'Ecosystem Area'!$E25/10000</f>
        <v>5.8964501122890667</v>
      </c>
      <c r="G29" s="93">
        <f>(((('Indicator 0'!$P$20*'Indicator 0'!I9)+(Abrasion_indicator!$L$25*Abrasion_indicator!I9))/('Indicator 0'!I9+Abrasion_indicator!I9))*'Wellbeing Base'!I9)*'Ecosystem Area'!$E25/10000</f>
        <v>11.754628130044207</v>
      </c>
      <c r="H29" s="93">
        <f>(((('Indicator 0'!$P$20*'Indicator 0'!J9)+(Abrasion_indicator!$L$25*Abrasion_indicator!J9))/('Indicator 0'!J9+Abrasion_indicator!J9))*'Wellbeing Base'!J9)*'Ecosystem Area'!$E25/10000</f>
        <v>6.9010991911861916</v>
      </c>
      <c r="I29" s="93">
        <f>(((('Indicator 0'!$P$20*'Indicator 0'!K9)+(Abrasion_indicator!$L$25*Abrasion_indicator!K9))/('Indicator 0'!K9+Abrasion_indicator!K9))*'Wellbeing Base'!K9)*'Ecosystem Area'!$E25/10000</f>
        <v>9.9195476882194527</v>
      </c>
      <c r="J29" s="93">
        <f>(((('Indicator 0'!$P$20*'Indicator 0'!L9)+(Abrasion_indicator!$L$25*Abrasion_indicator!L9))/('Indicator 0'!L9+Abrasion_indicator!L9))*'Wellbeing Base'!L9)*'Ecosystem Area'!$E25/10000</f>
        <v>11.293278175245771</v>
      </c>
      <c r="K29" s="93">
        <f>(((('Indicator 0'!$P$20*'Indicator 0'!M9)+(Abrasion_indicator!$L$25*Abrasion_indicator!M9))/('Indicator 0'!M9+Abrasion_indicator!M9))*'Wellbeing Base'!M9)*'Ecosystem Area'!$E25/10000</f>
        <v>203.53387508434017</v>
      </c>
      <c r="L29" s="93">
        <f>(((('Indicator 0'!$P$20*'Indicator 0'!N9)+(Abrasion_indicator!$L$25*Abrasion_indicator!N9))/('Indicator 0'!N9+Abrasion_indicator!N9))*'Wellbeing Base'!N9)*'Ecosystem Area'!$E25/10000</f>
        <v>394.03541298345982</v>
      </c>
      <c r="M29" s="93">
        <f>(((('Indicator 0'!$P$20*'Indicator 0'!O9)+(Abrasion_indicator!$L$25*Abrasion_indicator!O9))/('Indicator 0'!O9+Abrasion_indicator!O9))*'Wellbeing Base'!O9)*'Ecosystem Area'!$E25/10000</f>
        <v>237.40889985523029</v>
      </c>
      <c r="N29" s="93">
        <f>(((('Indicator 0'!$P$20*'Indicator 0'!P9)+(Abrasion_indicator!$L$25*Abrasion_indicator!P9))/('Indicator 0'!P9+Abrasion_indicator!P9))*'Wellbeing Base'!P9)*'Ecosystem Area'!$E25/10000</f>
        <v>13.428434154010855</v>
      </c>
      <c r="O29" s="93">
        <f>(((('Indicator 0'!$P$20*'Indicator 0'!Q9)+(Abrasion_indicator!$L$25*Abrasion_indicator!Q9))/('Indicator 0'!Q9+Abrasion_indicator!Q9))*'Wellbeing Base'!Q9)*'Ecosystem Area'!$E25/10000</f>
        <v>13.324358463766988</v>
      </c>
      <c r="P29" s="70">
        <f t="shared" si="2"/>
        <v>936.89944836322229</v>
      </c>
      <c r="R29" s="73"/>
      <c r="S29" s="68"/>
      <c r="T29" s="53"/>
      <c r="U29" s="53"/>
      <c r="V29" s="53"/>
      <c r="W29" s="53"/>
      <c r="X29" s="53"/>
      <c r="Y29" s="53"/>
      <c r="Z29" s="53"/>
      <c r="AA29" s="53"/>
      <c r="AB29" s="53"/>
      <c r="AC29" s="53"/>
      <c r="AD29" s="53"/>
      <c r="AE29" s="53"/>
      <c r="AF29" s="70"/>
    </row>
    <row r="30" spans="2:32">
      <c r="B30" s="102"/>
      <c r="C30" s="80" t="s">
        <v>39</v>
      </c>
      <c r="D30" s="93">
        <f>(((('Indicator 0'!$P$20*'Indicator 0'!F10)+(Abrasion_indicator!$L$25*Abrasion_indicator!F10))/('Indicator 0'!F10+Abrasion_indicator!F10))*'Wellbeing Base'!F10)*'Ecosystem Area'!$E26/10000</f>
        <v>0</v>
      </c>
      <c r="E30" s="93">
        <f>(((('Indicator 0'!$P$20*'Indicator 0'!G10)+(Abrasion_indicator!$L$25*Abrasion_indicator!G10))/('Indicator 0'!G10+Abrasion_indicator!G10))*'Wellbeing Base'!G10)*'Ecosystem Area'!$E26/10000</f>
        <v>23.867118158274007</v>
      </c>
      <c r="F30" s="93">
        <f>(((('Indicator 0'!$P$20*'Indicator 0'!H10)+(Abrasion_indicator!$L$25*Abrasion_indicator!H10))/('Indicator 0'!H10+Abrasion_indicator!H10))*'Wellbeing Base'!H10)*'Ecosystem Area'!$E26/10000</f>
        <v>4.7862139314453787</v>
      </c>
      <c r="G30" s="93">
        <f>(((('Indicator 0'!$P$20*'Indicator 0'!I10)+(Abrasion_indicator!$L$25*Abrasion_indicator!I10))/('Indicator 0'!I10+Abrasion_indicator!I10))*'Wellbeing Base'!I10)*'Ecosystem Area'!$E26/10000</f>
        <v>9.5413619794260427</v>
      </c>
      <c r="H30" s="93">
        <f>(((('Indicator 0'!$P$20*'Indicator 0'!J10)+(Abrasion_indicator!$L$25*Abrasion_indicator!J10))/('Indicator 0'!J10+Abrasion_indicator!J10))*'Wellbeing Base'!J10)*'Ecosystem Area'!$E26/10000</f>
        <v>5.6016987275618826</v>
      </c>
      <c r="I30" s="93">
        <f>(((('Indicator 0'!$P$20*'Indicator 0'!K10)+(Abrasion_indicator!$L$25*Abrasion_indicator!K10))/('Indicator 0'!K10+Abrasion_indicator!K10))*'Wellbeing Base'!K10)*'Ecosystem Area'!$E26/10000</f>
        <v>8.0518068388374147</v>
      </c>
      <c r="J30" s="93">
        <f>(((('Indicator 0'!$P$20*'Indicator 0'!L10)+(Abrasion_indicator!$L$25*Abrasion_indicator!L10))/('Indicator 0'!L10+Abrasion_indicator!L10))*'Wellbeing Base'!L10)*'Ecosystem Area'!$E26/10000</f>
        <v>9.1668791060229555</v>
      </c>
      <c r="K30" s="93">
        <f>(((('Indicator 0'!$P$20*'Indicator 0'!M10)+(Abrasion_indicator!$L$25*Abrasion_indicator!M10))/('Indicator 0'!M10+Abrasion_indicator!M10))*'Wellbeing Base'!M10)*'Ecosystem Area'!$E26/10000</f>
        <v>165.21070303290571</v>
      </c>
      <c r="L30" s="93">
        <f>(((('Indicator 0'!$P$20*'Indicator 0'!N10)+(Abrasion_indicator!$L$25*Abrasion_indicator!N10))/('Indicator 0'!N10+Abrasion_indicator!N10))*'Wellbeing Base'!N10)*'Ecosystem Area'!$E26/10000</f>
        <v>319.84291348004422</v>
      </c>
      <c r="M30" s="93">
        <f>(((('Indicator 0'!$P$20*'Indicator 0'!O10)+(Abrasion_indicator!$L$25*Abrasion_indicator!O10))/('Indicator 0'!O10+Abrasion_indicator!O10))*'Wellbeing Base'!O10)*'Ecosystem Area'!$E26/10000</f>
        <v>192.70743621963823</v>
      </c>
      <c r="N30" s="93">
        <f>(((('Indicator 0'!$P$20*'Indicator 0'!P10)+(Abrasion_indicator!$L$25*Abrasion_indicator!P10))/('Indicator 0'!P10+Abrasion_indicator!P10))*'Wellbeing Base'!P10)*'Ecosystem Area'!$E26/10000</f>
        <v>10.900008886952634</v>
      </c>
      <c r="O30" s="93">
        <f>(((('Indicator 0'!$P$20*'Indicator 0'!Q10)+(Abrasion_indicator!$L$25*Abrasion_indicator!Q10))/('Indicator 0'!Q10+Abrasion_indicator!Q10))*'Wellbeing Base'!Q10)*'Ecosystem Area'!$E26/10000</f>
        <v>10.815529495270541</v>
      </c>
      <c r="P30" s="70">
        <f t="shared" si="2"/>
        <v>760.49166985637896</v>
      </c>
      <c r="R30" s="73"/>
      <c r="S30" s="68"/>
      <c r="T30" s="53"/>
      <c r="U30" s="53"/>
      <c r="V30" s="53"/>
      <c r="W30" s="53"/>
      <c r="X30" s="53"/>
      <c r="Y30" s="53"/>
      <c r="Z30" s="53"/>
      <c r="AA30" s="53"/>
      <c r="AB30" s="53"/>
      <c r="AC30" s="53"/>
      <c r="AD30" s="53"/>
      <c r="AE30" s="53"/>
      <c r="AF30" s="70"/>
    </row>
    <row r="31" spans="2:32">
      <c r="B31" s="102" t="s">
        <v>40</v>
      </c>
      <c r="C31" s="80" t="s">
        <v>41</v>
      </c>
      <c r="D31" s="93">
        <f>(((('Indicator 0'!$P$20*'Indicator 0'!F11)+(Abrasion_indicator!$L$25*Abrasion_indicator!F11))/('Indicator 0'!F11+Abrasion_indicator!F11))*'Wellbeing Base'!F11)*'Ecosystem Area'!$E27/10000</f>
        <v>0</v>
      </c>
      <c r="E31" s="93">
        <f>(((('Indicator 0'!$P$20*'Indicator 0'!G11)+(Abrasion_indicator!$L$25*Abrasion_indicator!G11))/('Indicator 0'!G11+Abrasion_indicator!G11))*'Wellbeing Base'!G11)*'Ecosystem Area'!$E27/10000</f>
        <v>115.32829708525959</v>
      </c>
      <c r="F31" s="93">
        <f>(((('Indicator 0'!$P$20*'Indicator 0'!H11)+(Abrasion_indicator!$L$25*Abrasion_indicator!H11))/('Indicator 0'!H11+Abrasion_indicator!H11))*'Wellbeing Base'!H11)*'Ecosystem Area'!$E27/10000</f>
        <v>34.691195133333522</v>
      </c>
      <c r="G31" s="93">
        <f>(((('Indicator 0'!$P$20*'Indicator 0'!I11)+(Abrasion_indicator!$L$25*Abrasion_indicator!I11))/('Indicator 0'!I11+Abrasion_indicator!I11))*'Wellbeing Base'!I11)*'Ecosystem Area'!$E27/10000</f>
        <v>69.157220092349675</v>
      </c>
      <c r="H31" s="93">
        <f>(((('Indicator 0'!$P$20*'Indicator 0'!J11)+(Abrasion_indicator!$L$25*Abrasion_indicator!J11))/('Indicator 0'!J11+Abrasion_indicator!J11))*'Wellbeing Base'!J11)*'Ecosystem Area'!$E27/10000</f>
        <v>40.601951024222231</v>
      </c>
      <c r="I31" s="93">
        <f>(((('Indicator 0'!$P$20*'Indicator 0'!K11)+(Abrasion_indicator!$L$25*Abrasion_indicator!K11))/('Indicator 0'!K11+Abrasion_indicator!K11))*'Wellbeing Base'!K11)*'Ecosystem Area'!$E27/10000</f>
        <v>58.360701427665781</v>
      </c>
      <c r="J31" s="93">
        <f>(((('Indicator 0'!$P$20*'Indicator 0'!L11)+(Abrasion_indicator!$L$25*Abrasion_indicator!L11))/('Indicator 0'!L11+Abrasion_indicator!L11))*'Wellbeing Base'!L11)*'Ecosystem Area'!$E27/10000</f>
        <v>0</v>
      </c>
      <c r="K31" s="93">
        <f>(((('Indicator 0'!$P$20*'Indicator 0'!M11)+(Abrasion_indicator!$L$25*Abrasion_indicator!M11))/('Indicator 0'!M11+Abrasion_indicator!M11))*'Wellbeing Base'!M11)*'Ecosystem Area'!$E27/10000</f>
        <v>0</v>
      </c>
      <c r="L31" s="93">
        <f>(((('Indicator 0'!$P$20*'Indicator 0'!N11)+(Abrasion_indicator!$L$25*Abrasion_indicator!N11))/('Indicator 0'!N11+Abrasion_indicator!N11))*'Wellbeing Base'!N11)*'Ecosystem Area'!$E27/10000</f>
        <v>0</v>
      </c>
      <c r="M31" s="93">
        <f>(((('Indicator 0'!$P$20*'Indicator 0'!O11)+(Abrasion_indicator!$L$25*Abrasion_indicator!O11))/('Indicator 0'!O11+Abrasion_indicator!O11))*'Wellbeing Base'!O11)*'Ecosystem Area'!$E27/10000</f>
        <v>0</v>
      </c>
      <c r="N31" s="93">
        <f>(((('Indicator 0'!$P$20*'Indicator 0'!P11)+(Abrasion_indicator!$L$25*Abrasion_indicator!P11))/('Indicator 0'!P11+Abrasion_indicator!P11))*'Wellbeing Base'!P11)*'Ecosystem Area'!$E27/10000</f>
        <v>79.004896285141911</v>
      </c>
      <c r="O31" s="93">
        <f>(((('Indicator 0'!$P$20*'Indicator 0'!Q11)+(Abrasion_indicator!$L$25*Abrasion_indicator!Q11))/('Indicator 0'!Q11+Abrasion_indicator!Q11))*'Wellbeing Base'!Q11)*'Ecosystem Area'!$E27/10000</f>
        <v>78.392577006570974</v>
      </c>
      <c r="P31" s="70">
        <f t="shared" si="2"/>
        <v>475.53683805454364</v>
      </c>
      <c r="R31" s="73"/>
      <c r="S31" s="68"/>
      <c r="T31" s="53"/>
      <c r="U31" s="53"/>
      <c r="V31" s="53"/>
      <c r="W31" s="53"/>
      <c r="X31" s="53"/>
      <c r="Y31" s="53"/>
      <c r="Z31" s="53"/>
      <c r="AA31" s="53"/>
      <c r="AB31" s="53"/>
      <c r="AC31" s="53"/>
      <c r="AD31" s="53"/>
      <c r="AE31" s="53"/>
      <c r="AF31" s="70"/>
    </row>
    <row r="32" spans="2:32">
      <c r="B32" s="102"/>
      <c r="C32" s="80" t="s">
        <v>42</v>
      </c>
      <c r="D32" s="93">
        <f>(((('Indicator 0'!$P$20*'Indicator 0'!F12)+(Abrasion_indicator!$L$25*Abrasion_indicator!F12))/('Indicator 0'!F12+Abrasion_indicator!F12))*'Wellbeing Base'!F12)*'Ecosystem Area'!$E28/10000</f>
        <v>0</v>
      </c>
      <c r="E32" s="93">
        <f>(((('Indicator 0'!$P$20*'Indicator 0'!G12)+(Abrasion_indicator!$L$25*Abrasion_indicator!G12))/('Indicator 0'!G12+Abrasion_indicator!G12))*'Wellbeing Base'!G12)*'Ecosystem Area'!$E28/10000</f>
        <v>177.83258567555069</v>
      </c>
      <c r="F32" s="93">
        <f>(((('Indicator 0'!$P$20*'Indicator 0'!H12)+(Abrasion_indicator!$L$25*Abrasion_indicator!H12))/('Indicator 0'!H12+Abrasion_indicator!H12))*'Wellbeing Base'!H12)*'Ecosystem Area'!$E28/10000</f>
        <v>53.492725433854396</v>
      </c>
      <c r="G32" s="93">
        <f>(((('Indicator 0'!$P$20*'Indicator 0'!I12)+(Abrasion_indicator!$L$25*Abrasion_indicator!I12))/('Indicator 0'!I12+Abrasion_indicator!I12))*'Wellbeing Base'!I12)*'Ecosystem Area'!$E28/10000</f>
        <v>106.6382455822074</v>
      </c>
      <c r="H32" s="93">
        <f>(((('Indicator 0'!$P$20*'Indicator 0'!J12)+(Abrasion_indicator!$L$25*Abrasion_indicator!J12))/('Indicator 0'!J12+Abrasion_indicator!J12))*'Wellbeing Base'!J12)*'Ecosystem Area'!$E28/10000</f>
        <v>62.606924029856025</v>
      </c>
      <c r="I32" s="93">
        <f>(((('Indicator 0'!$P$20*'Indicator 0'!K12)+(Abrasion_indicator!$L$25*Abrasion_indicator!K12))/('Indicator 0'!K12+Abrasion_indicator!K12))*'Wellbeing Base'!K12)*'Ecosystem Area'!$E28/10000</f>
        <v>89.990355350934095</v>
      </c>
      <c r="J32" s="93">
        <f>(((('Indicator 0'!$P$20*'Indicator 0'!L12)+(Abrasion_indicator!$L$25*Abrasion_indicator!L12))/('Indicator 0'!L12+Abrasion_indicator!L12))*'Wellbeing Base'!L12)*'Ecosystem Area'!$E28/10000</f>
        <v>102.45286861963133</v>
      </c>
      <c r="K32" s="93">
        <f>(((('Indicator 0'!$P$20*'Indicator 0'!M12)+(Abrasion_indicator!$L$25*Abrasion_indicator!M12))/('Indicator 0'!M12+Abrasion_indicator!M12))*'Wellbeing Base'!M12)*'Ecosystem Area'!$E28/10000</f>
        <v>0</v>
      </c>
      <c r="L32" s="93">
        <f>(((('Indicator 0'!$P$20*'Indicator 0'!N12)+(Abrasion_indicator!$L$25*Abrasion_indicator!N12))/('Indicator 0'!N12+Abrasion_indicator!N12))*'Wellbeing Base'!N12)*'Ecosystem Area'!$E28/10000</f>
        <v>0</v>
      </c>
      <c r="M32" s="93">
        <f>(((('Indicator 0'!$P$20*'Indicator 0'!O12)+(Abrasion_indicator!$L$25*Abrasion_indicator!O12))/('Indicator 0'!O12+Abrasion_indicator!O12))*'Wellbeing Base'!O12)*'Ecosystem Area'!$E28/10000</f>
        <v>0</v>
      </c>
      <c r="N32" s="93">
        <f>(((('Indicator 0'!$P$20*'Indicator 0'!P12)+(Abrasion_indicator!$L$25*Abrasion_indicator!P12))/('Indicator 0'!P12+Abrasion_indicator!P12))*'Wellbeing Base'!P12)*'Ecosystem Area'!$E28/10000</f>
        <v>121.8230507386137</v>
      </c>
      <c r="O32" s="93">
        <f>(((('Indicator 0'!$P$20*'Indicator 0'!Q12)+(Abrasion_indicator!$L$25*Abrasion_indicator!Q12))/('Indicator 0'!Q12+Abrasion_indicator!Q12))*'Wellbeing Base'!Q12)*'Ecosystem Area'!$E28/10000</f>
        <v>120.87887378187988</v>
      </c>
      <c r="P32" s="70">
        <f t="shared" si="2"/>
        <v>835.71562921252746</v>
      </c>
      <c r="R32" s="73"/>
      <c r="S32" s="68"/>
      <c r="T32" s="53"/>
      <c r="U32" s="53"/>
      <c r="V32" s="53"/>
      <c r="W32" s="53"/>
      <c r="X32" s="53"/>
      <c r="Y32" s="53"/>
      <c r="Z32" s="53"/>
      <c r="AA32" s="53"/>
      <c r="AB32" s="53"/>
      <c r="AC32" s="53"/>
      <c r="AD32" s="53"/>
      <c r="AE32" s="53"/>
      <c r="AF32" s="70"/>
    </row>
    <row r="33" spans="2:32">
      <c r="B33" s="102"/>
      <c r="C33" s="80" t="s">
        <v>43</v>
      </c>
      <c r="D33" s="93">
        <f>(((('Indicator 0'!$P$20*'Indicator 0'!F13)+(Abrasion_indicator!$L$25*Abrasion_indicator!F13))/('Indicator 0'!F13+Abrasion_indicator!F13))*'Wellbeing Base'!F13)*'Ecosystem Area'!$E29/10000</f>
        <v>0</v>
      </c>
      <c r="E33" s="93">
        <f>(((('Indicator 0'!$P$20*'Indicator 0'!G13)+(Abrasion_indicator!$L$25*Abrasion_indicator!G13))/('Indicator 0'!G13+Abrasion_indicator!G13))*'Wellbeing Base'!G13)*'Ecosystem Area'!$E29/10000</f>
        <v>752.71041173751439</v>
      </c>
      <c r="F33" s="93">
        <f>(((('Indicator 0'!$P$20*'Indicator 0'!H13)+(Abrasion_indicator!$L$25*Abrasion_indicator!H13))/('Indicator 0'!H13+Abrasion_indicator!H13))*'Wellbeing Base'!H13)*'Ecosystem Area'!$E29/10000</f>
        <v>452.83637116697582</v>
      </c>
      <c r="G33" s="93">
        <f>(((('Indicator 0'!$P$20*'Indicator 0'!I13)+(Abrasion_indicator!$L$25*Abrasion_indicator!I13))/('Indicator 0'!I13+Abrasion_indicator!I13))*'Wellbeing Base'!I13)*'Ecosystem Area'!$E29/10000</f>
        <v>451.36675842747502</v>
      </c>
      <c r="H33" s="93">
        <f>(((('Indicator 0'!$P$20*'Indicator 0'!J13)+(Abrasion_indicator!$L$25*Abrasion_indicator!J13))/('Indicator 0'!J13+Abrasion_indicator!J13))*'Wellbeing Base'!J13)*'Ecosystem Area'!$E29/10000</f>
        <v>264.99577332868517</v>
      </c>
      <c r="I33" s="93">
        <f>(((('Indicator 0'!$P$20*'Indicator 0'!K13)+(Abrasion_indicator!$L$25*Abrasion_indicator!K13))/('Indicator 0'!K13+Abrasion_indicator!K13))*'Wellbeing Base'!K13)*'Ecosystem Area'!$E29/10000</f>
        <v>380.90138076375962</v>
      </c>
      <c r="J33" s="93">
        <f>(((('Indicator 0'!$P$20*'Indicator 0'!L13)+(Abrasion_indicator!$L$25*Abrasion_indicator!L13))/('Indicator 0'!L13+Abrasion_indicator!L13))*'Wellbeing Base'!L13)*'Ecosystem Area'!$E29/10000</f>
        <v>433.6513503946349</v>
      </c>
      <c r="K33" s="93">
        <f>(((('Indicator 0'!$P$20*'Indicator 0'!M13)+(Abrasion_indicator!$L$25*Abrasion_indicator!M13))/('Indicator 0'!M13+Abrasion_indicator!M13))*'Wellbeing Base'!M13)*'Ecosystem Area'!$E29/10000</f>
        <v>0</v>
      </c>
      <c r="L33" s="93">
        <f>(((('Indicator 0'!$P$20*'Indicator 0'!N13)+(Abrasion_indicator!$L$25*Abrasion_indicator!N13))/('Indicator 0'!N13+Abrasion_indicator!N13))*'Wellbeing Base'!N13)*'Ecosystem Area'!$E29/10000</f>
        <v>0</v>
      </c>
      <c r="M33" s="93">
        <f>(((('Indicator 0'!$P$20*'Indicator 0'!O13)+(Abrasion_indicator!$L$25*Abrasion_indicator!O13))/('Indicator 0'!O13+Abrasion_indicator!O13))*'Wellbeing Base'!O13)*'Ecosystem Area'!$E29/10000</f>
        <v>0</v>
      </c>
      <c r="N33" s="93">
        <f>(((('Indicator 0'!$P$20*'Indicator 0'!P13)+(Abrasion_indicator!$L$25*Abrasion_indicator!P13))/('Indicator 0'!P13+Abrasion_indicator!P13))*'Wellbeing Base'!P13)*'Ecosystem Area'!$E29/10000</f>
        <v>515.63934884172943</v>
      </c>
      <c r="O33" s="93">
        <f>(((('Indicator 0'!$P$20*'Indicator 0'!Q13)+(Abrasion_indicator!$L$25*Abrasion_indicator!Q13))/('Indicator 0'!Q13+Abrasion_indicator!Q13))*'Wellbeing Base'!Q13)*'Ecosystem Area'!$E29/10000</f>
        <v>511.64293939204163</v>
      </c>
      <c r="P33" s="70">
        <f t="shared" si="2"/>
        <v>3763.7443340528157</v>
      </c>
      <c r="R33" s="73"/>
      <c r="S33" s="68"/>
      <c r="T33" s="53"/>
      <c r="U33" s="53"/>
      <c r="V33" s="53"/>
      <c r="W33" s="53"/>
      <c r="X33" s="53"/>
      <c r="Y33" s="53"/>
      <c r="Z33" s="53"/>
      <c r="AA33" s="53"/>
      <c r="AB33" s="53"/>
      <c r="AC33" s="53"/>
      <c r="AD33" s="53"/>
      <c r="AE33" s="53"/>
      <c r="AF33" s="70"/>
    </row>
    <row r="34" spans="2:32">
      <c r="B34" s="102"/>
      <c r="C34" s="80" t="s">
        <v>44</v>
      </c>
      <c r="D34" s="93">
        <f>(((('Indicator 0'!$P$20*'Indicator 0'!F14)+(Abrasion_indicator!$L$25*Abrasion_indicator!F14))/('Indicator 0'!F14+Abrasion_indicator!F14))*'Wellbeing Base'!F14)*'Ecosystem Area'!$E30/10000</f>
        <v>0</v>
      </c>
      <c r="E34" s="93">
        <f>(((('Indicator 0'!$P$20*'Indicator 0'!G14)+(Abrasion_indicator!$L$25*Abrasion_indicator!G14))/('Indicator 0'!G14+Abrasion_indicator!G14))*'Wellbeing Base'!G14)*'Ecosystem Area'!$E30/10000</f>
        <v>1.0380509198007704</v>
      </c>
      <c r="F34" s="93">
        <f>(((('Indicator 0'!$P$20*'Indicator 0'!H14)+(Abrasion_indicator!$L$25*Abrasion_indicator!H14))/('Indicator 0'!H14+Abrasion_indicator!H14))*'Wellbeing Base'!H14)*'Ecosystem Area'!$E30/10000</f>
        <v>0.62449941475373727</v>
      </c>
      <c r="G34" s="93">
        <f>(((('Indicator 0'!$P$20*'Indicator 0'!I14)+(Abrasion_indicator!$L$25*Abrasion_indicator!I14))/('Indicator 0'!I14+Abrasion_indicator!I14))*'Wellbeing Base'!I14)*'Ecosystem Area'!$E30/10000</f>
        <v>0.62247269527144866</v>
      </c>
      <c r="H34" s="93">
        <f>(((('Indicator 0'!$P$20*'Indicator 0'!J14)+(Abrasion_indicator!$L$25*Abrasion_indicator!J14))/('Indicator 0'!J14+Abrasion_indicator!J14))*'Wellbeing Base'!J14)*'Ecosystem Area'!$E30/10000</f>
        <v>0.36545144315485284</v>
      </c>
      <c r="I34" s="93">
        <f>(((('Indicator 0'!$P$20*'Indicator 0'!K14)+(Abrasion_indicator!$L$25*Abrasion_indicator!K14))/('Indicator 0'!K14+Abrasion_indicator!K14))*'Wellbeing Base'!K14)*'Ecosystem Area'!$E30/10000</f>
        <v>0.52529501716669025</v>
      </c>
      <c r="J34" s="93">
        <f>(((('Indicator 0'!$P$20*'Indicator 0'!L14)+(Abrasion_indicator!$L$25*Abrasion_indicator!L14))/('Indicator 0'!L14+Abrasion_indicator!L14))*'Wellbeing Base'!L14)*'Ecosystem Area'!$E30/10000</f>
        <v>0.59804165869167536</v>
      </c>
      <c r="K34" s="93">
        <f>(((('Indicator 0'!$P$20*'Indicator 0'!M14)+(Abrasion_indicator!$L$25*Abrasion_indicator!M14))/('Indicator 0'!M14+Abrasion_indicator!M14))*'Wellbeing Base'!M14)*'Ecosystem Area'!$E30/10000</f>
        <v>10.77824652563595</v>
      </c>
      <c r="L34" s="93">
        <f>(((('Indicator 0'!$P$20*'Indicator 0'!N14)+(Abrasion_indicator!$L$25*Abrasion_indicator!N14))/('Indicator 0'!N14+Abrasion_indicator!N14))*'Wellbeing Base'!N14)*'Ecosystem Area'!$E30/10000</f>
        <v>31.299537872061574</v>
      </c>
      <c r="M34" s="93">
        <f>(((('Indicator 0'!$P$20*'Indicator 0'!O14)+(Abrasion_indicator!$L$25*Abrasion_indicator!O14))/('Indicator 0'!O14+Abrasion_indicator!O14))*'Wellbeing Base'!O14)*'Ecosystem Area'!$E30/10000</f>
        <v>6.2860583992697903</v>
      </c>
      <c r="N34" s="93">
        <f>(((('Indicator 0'!$P$20*'Indicator 0'!P14)+(Abrasion_indicator!$L$25*Abrasion_indicator!P14))/('Indicator 0'!P14+Abrasion_indicator!P14))*'Wellbeing Base'!P14)*'Ecosystem Area'!$E30/10000</f>
        <v>0.71110999928254459</v>
      </c>
      <c r="O34" s="93">
        <f>(((('Indicator 0'!$P$20*'Indicator 0'!Q14)+(Abrasion_indicator!$L$25*Abrasion_indicator!Q14))/('Indicator 0'!Q14+Abrasion_indicator!Q14))*'Wellbeing Base'!Q14)*'Ecosystem Area'!$E30/10000</f>
        <v>0.70559861477070684</v>
      </c>
      <c r="P34" s="70">
        <f t="shared" si="2"/>
        <v>53.55436255985974</v>
      </c>
      <c r="R34" s="73"/>
      <c r="S34" s="68"/>
      <c r="T34" s="53"/>
      <c r="U34" s="53"/>
      <c r="V34" s="53"/>
      <c r="W34" s="53"/>
      <c r="X34" s="53"/>
      <c r="Y34" s="53"/>
      <c r="Z34" s="53"/>
      <c r="AA34" s="53"/>
      <c r="AB34" s="53"/>
      <c r="AC34" s="53"/>
      <c r="AD34" s="53"/>
      <c r="AE34" s="53"/>
      <c r="AF34" s="70"/>
    </row>
    <row r="35" spans="2:32">
      <c r="B35" s="102"/>
      <c r="C35" s="80" t="s">
        <v>45</v>
      </c>
      <c r="D35" s="93">
        <f>(((('Indicator 0'!$P$20*'Indicator 0'!F15)+(Abrasion_indicator!$L$25*Abrasion_indicator!F15))/('Indicator 0'!F15+Abrasion_indicator!F15))*'Wellbeing Base'!F15)*'Ecosystem Area'!$E31/10000</f>
        <v>0</v>
      </c>
      <c r="E35" s="93">
        <f>(((('Indicator 0'!$P$20*'Indicator 0'!G15)+(Abrasion_indicator!$L$25*Abrasion_indicator!G15))/('Indicator 0'!G15+Abrasion_indicator!G15))*'Wellbeing Base'!G15)*'Ecosystem Area'!$E31/10000</f>
        <v>29.879935959414674</v>
      </c>
      <c r="F35" s="93">
        <f>(((('Indicator 0'!$P$20*'Indicator 0'!H15)+(Abrasion_indicator!$L$25*Abrasion_indicator!H15))/('Indicator 0'!H15+Abrasion_indicator!H15))*'Wellbeing Base'!H15)*'Ecosystem Area'!$E31/10000</f>
        <v>17.975999215062554</v>
      </c>
      <c r="G35" s="93">
        <f>(((('Indicator 0'!$P$20*'Indicator 0'!I15)+(Abrasion_indicator!$L$25*Abrasion_indicator!I15))/('Indicator 0'!I15+Abrasion_indicator!I15))*'Wellbeing Base'!I15)*'Ecosystem Area'!$E31/10000</f>
        <v>17.917660797184073</v>
      </c>
      <c r="H35" s="93">
        <f>(((('Indicator 0'!$P$20*'Indicator 0'!J15)+(Abrasion_indicator!$L$25*Abrasion_indicator!J15))/('Indicator 0'!J15+Abrasion_indicator!J15))*'Wellbeing Base'!J15)*'Ecosystem Area'!$E31/10000</f>
        <v>10.519393133275628</v>
      </c>
      <c r="I35" s="93">
        <f>(((('Indicator 0'!$P$20*'Indicator 0'!K15)+(Abrasion_indicator!$L$25*Abrasion_indicator!K15))/('Indicator 0'!K15+Abrasion_indicator!K15))*'Wellbeing Base'!K15)*'Ecosystem Area'!$E31/10000</f>
        <v>15.120435012718621</v>
      </c>
      <c r="J35" s="93">
        <f>(((('Indicator 0'!$P$20*'Indicator 0'!L15)+(Abrasion_indicator!$L$25*Abrasion_indicator!L15))/('Indicator 0'!L15+Abrasion_indicator!L15))*'Wellbeing Base'!L15)*'Ecosystem Area'!$E31/10000</f>
        <v>0</v>
      </c>
      <c r="K35" s="93">
        <f>(((('Indicator 0'!$P$20*'Indicator 0'!M15)+(Abrasion_indicator!$L$25*Abrasion_indicator!M15))/('Indicator 0'!M15+Abrasion_indicator!M15))*'Wellbeing Base'!M15)*'Ecosystem Area'!$E31/10000</f>
        <v>0</v>
      </c>
      <c r="L35" s="93">
        <f>(((('Indicator 0'!$P$20*'Indicator 0'!N15)+(Abrasion_indicator!$L$25*Abrasion_indicator!N15))/('Indicator 0'!N15+Abrasion_indicator!N15))*'Wellbeing Base'!N15)*'Ecosystem Area'!$E31/10000</f>
        <v>0</v>
      </c>
      <c r="M35" s="93">
        <f>(((('Indicator 0'!$P$20*'Indicator 0'!O15)+(Abrasion_indicator!$L$25*Abrasion_indicator!O15))/('Indicator 0'!O15+Abrasion_indicator!O15))*'Wellbeing Base'!O15)*'Ecosystem Area'!$E31/10000</f>
        <v>0</v>
      </c>
      <c r="N35" s="93">
        <f>(((('Indicator 0'!$P$20*'Indicator 0'!P15)+(Abrasion_indicator!$L$25*Abrasion_indicator!P15))/('Indicator 0'!P15+Abrasion_indicator!P15))*'Wellbeing Base'!P15)*'Ecosystem Area'!$E31/10000</f>
        <v>20.46905487328106</v>
      </c>
      <c r="O35" s="93">
        <f>(((('Indicator 0'!$P$20*'Indicator 0'!Q15)+(Abrasion_indicator!$L$25*Abrasion_indicator!Q15))/('Indicator 0'!Q15+Abrasion_indicator!Q15))*'Wellbeing Base'!Q15)*'Ecosystem Area'!$E31/10000</f>
        <v>20.310411580240071</v>
      </c>
      <c r="P35" s="70">
        <f t="shared" si="2"/>
        <v>132.19289057117666</v>
      </c>
      <c r="R35" s="73"/>
      <c r="S35" s="68"/>
      <c r="T35" s="53"/>
      <c r="U35" s="53"/>
      <c r="V35" s="53"/>
      <c r="W35" s="53"/>
      <c r="X35" s="53"/>
      <c r="Y35" s="53"/>
      <c r="Z35" s="53"/>
      <c r="AA35" s="53"/>
      <c r="AB35" s="53"/>
      <c r="AC35" s="53"/>
      <c r="AD35" s="53"/>
      <c r="AE35" s="53"/>
      <c r="AF35" s="70"/>
    </row>
    <row r="36" spans="2:32">
      <c r="B36" s="102"/>
      <c r="C36" s="80" t="s">
        <v>46</v>
      </c>
      <c r="D36" s="93">
        <f>(((('Indicator 0'!$P$20*'Indicator 0'!F16)+(Abrasion_indicator!$L$25*Abrasion_indicator!F16))/('Indicator 0'!F16+Abrasion_indicator!F16))*'Wellbeing Base'!F16)*'Ecosystem Area'!$E32/10000</f>
        <v>0</v>
      </c>
      <c r="E36" s="93">
        <f>(((('Indicator 0'!$P$20*'Indicator 0'!G16)+(Abrasion_indicator!$L$25*Abrasion_indicator!G16))/('Indicator 0'!G16+Abrasion_indicator!G16))*'Wellbeing Base'!G16)*'Ecosystem Area'!$E32/10000</f>
        <v>3.7035705602669964</v>
      </c>
      <c r="F36" s="93">
        <f>(((('Indicator 0'!$P$20*'Indicator 0'!H16)+(Abrasion_indicator!$L$25*Abrasion_indicator!H16))/('Indicator 0'!H16+Abrasion_indicator!H16))*'Wellbeing Base'!H16)*'Ecosystem Area'!$E32/10000</f>
        <v>3.3421447877958816</v>
      </c>
      <c r="G36" s="93">
        <f>(((('Indicator 0'!$P$20*'Indicator 0'!I16)+(Abrasion_indicator!$L$25*Abrasion_indicator!I16))/('Indicator 0'!I16+Abrasion_indicator!I16))*'Wellbeing Base'!I16)*'Ecosystem Area'!$E32/10000</f>
        <v>6.6625967131357564</v>
      </c>
      <c r="H36" s="93">
        <f>(((('Indicator 0'!$P$20*'Indicator 0'!J16)+(Abrasion_indicator!$L$25*Abrasion_indicator!J16))/('Indicator 0'!J16+Abrasion_indicator!J16))*'Wellbeing Base'!J16)*'Ecosystem Area'!$E32/10000</f>
        <v>1.3038620555677254</v>
      </c>
      <c r="I36" s="93">
        <f>(((('Indicator 0'!$P$20*'Indicator 0'!K16)+(Abrasion_indicator!$L$25*Abrasion_indicator!K16))/('Indicator 0'!K16+Abrasion_indicator!K16))*'Wellbeing Base'!K16)*'Ecosystem Area'!$E32/10000</f>
        <v>2.8112308229641871</v>
      </c>
      <c r="J36" s="93">
        <f>(((('Indicator 0'!$P$20*'Indicator 0'!L16)+(Abrasion_indicator!$L$25*Abrasion_indicator!L16))/('Indicator 0'!L16+Abrasion_indicator!L16))*'Wellbeing Base'!L16)*'Ecosystem Area'!$E32/10000</f>
        <v>3.2005503372158688</v>
      </c>
      <c r="K36" s="93">
        <f>(((('Indicator 0'!$P$20*'Indicator 0'!M16)+(Abrasion_indicator!$L$25*Abrasion_indicator!M16))/('Indicator 0'!M16+Abrasion_indicator!M16))*'Wellbeing Base'!M16)*'Ecosystem Area'!$E32/10000</f>
        <v>57.682136437931227</v>
      </c>
      <c r="L36" s="93">
        <f>(((('Indicator 0'!$P$20*'Indicator 0'!N16)+(Abrasion_indicator!$L$25*Abrasion_indicator!N16))/('Indicator 0'!N16+Abrasion_indicator!N16))*'Wellbeing Base'!N16)*'Ecosystem Area'!$E32/10000</f>
        <v>74.447245185992301</v>
      </c>
      <c r="M36" s="93">
        <f>(((('Indicator 0'!$P$20*'Indicator 0'!O16)+(Abrasion_indicator!$L$25*Abrasion_indicator!O16))/('Indicator 0'!O16+Abrasion_indicator!O16))*'Wellbeing Base'!O16)*'Ecosystem Area'!$E32/10000</f>
        <v>44.854949566680006</v>
      </c>
      <c r="N36" s="93">
        <f>(((('Indicator 0'!$P$20*'Indicator 0'!P16)+(Abrasion_indicator!$L$25*Abrasion_indicator!P16))/('Indicator 0'!P16+Abrasion_indicator!P16))*'Wellbeing Base'!P16)*'Ecosystem Area'!$E32/10000</f>
        <v>2.5371068106753221</v>
      </c>
      <c r="O36" s="93">
        <f>(((('Indicator 0'!$P$20*'Indicator 0'!Q16)+(Abrasion_indicator!$L$25*Abrasion_indicator!Q16))/('Indicator 0'!Q16+Abrasion_indicator!Q16))*'Wellbeing Base'!Q16)*'Ecosystem Area'!$E32/10000</f>
        <v>5.0348864534150461</v>
      </c>
      <c r="P36" s="70">
        <f t="shared" si="2"/>
        <v>205.5802797316403</v>
      </c>
      <c r="R36" s="73"/>
      <c r="S36" s="68"/>
      <c r="T36" s="53"/>
      <c r="U36" s="53"/>
      <c r="V36" s="53"/>
      <c r="W36" s="53"/>
      <c r="X36" s="53"/>
      <c r="Y36" s="53"/>
      <c r="Z36" s="53"/>
      <c r="AA36" s="53"/>
      <c r="AB36" s="53"/>
      <c r="AC36" s="53"/>
      <c r="AD36" s="53"/>
      <c r="AE36" s="53"/>
      <c r="AF36" s="70"/>
    </row>
    <row r="37" spans="2:32">
      <c r="D37" s="70">
        <f t="shared" ref="D37:O37" si="3">SUM(D24:D36)</f>
        <v>1169.4187784542007</v>
      </c>
      <c r="E37" s="70">
        <f t="shared" si="3"/>
        <v>1169.4187784542012</v>
      </c>
      <c r="F37" s="70">
        <f t="shared" si="3"/>
        <v>577.49075479219778</v>
      </c>
      <c r="G37" s="70">
        <f t="shared" si="3"/>
        <v>692.98890575063751</v>
      </c>
      <c r="H37" s="70">
        <f t="shared" si="3"/>
        <v>404.24352835453857</v>
      </c>
      <c r="I37" s="70">
        <f t="shared" si="3"/>
        <v>577.490754792198</v>
      </c>
      <c r="J37" s="70">
        <f t="shared" si="3"/>
        <v>577.490754792198</v>
      </c>
      <c r="K37" s="70">
        <f t="shared" si="3"/>
        <v>692.98890575063763</v>
      </c>
      <c r="L37" s="70">
        <f t="shared" si="3"/>
        <v>1154.981509584396</v>
      </c>
      <c r="M37" s="70">
        <f t="shared" si="3"/>
        <v>779.61251896946737</v>
      </c>
      <c r="N37" s="70">
        <f t="shared" si="3"/>
        <v>779.61251896946715</v>
      </c>
      <c r="O37" s="70">
        <f t="shared" si="3"/>
        <v>779.61251896946715</v>
      </c>
      <c r="P37" s="70">
        <f>SUM(D37:O37)</f>
        <v>9355.3502276336076</v>
      </c>
      <c r="T37" s="70"/>
      <c r="U37" s="70"/>
      <c r="V37" s="70"/>
      <c r="W37" s="70"/>
      <c r="X37" s="70"/>
      <c r="Y37" s="70"/>
      <c r="Z37" s="70"/>
      <c r="AA37" s="70"/>
      <c r="AB37" s="70"/>
      <c r="AC37" s="70"/>
      <c r="AD37" s="70"/>
      <c r="AE37" s="70"/>
      <c r="AF37" s="70"/>
    </row>
    <row r="40" spans="2:32" s="65" customFormat="1" ht="15" customHeight="1">
      <c r="B40" s="76"/>
      <c r="C40" s="75"/>
      <c r="D40" s="74"/>
      <c r="E40" s="74"/>
      <c r="F40" s="74"/>
      <c r="G40" s="74"/>
      <c r="H40" s="74"/>
      <c r="I40" s="74"/>
      <c r="J40" s="74"/>
      <c r="K40" s="74"/>
      <c r="L40" s="74"/>
      <c r="M40" s="74"/>
      <c r="N40" s="74"/>
      <c r="O40" s="74"/>
      <c r="R40" s="76"/>
      <c r="S40" s="75"/>
      <c r="T40" s="74"/>
      <c r="U40" s="74"/>
      <c r="V40" s="74"/>
      <c r="W40" s="74"/>
      <c r="X40" s="74"/>
      <c r="Y40" s="74"/>
      <c r="Z40" s="74"/>
      <c r="AA40" s="74"/>
      <c r="AB40" s="74"/>
      <c r="AC40" s="74"/>
      <c r="AD40" s="74"/>
      <c r="AE40" s="74"/>
    </row>
    <row r="41" spans="2:32" s="65" customFormat="1">
      <c r="B41" s="75"/>
      <c r="C41" s="75"/>
      <c r="D41" s="66"/>
      <c r="E41" s="66"/>
      <c r="F41" s="66"/>
      <c r="G41" s="66"/>
      <c r="H41" s="66"/>
      <c r="I41" s="66"/>
      <c r="J41" s="66"/>
      <c r="K41" s="66"/>
      <c r="L41" s="66"/>
      <c r="M41" s="66"/>
      <c r="N41" s="66"/>
      <c r="O41" s="66"/>
      <c r="R41" s="75"/>
      <c r="S41" s="75"/>
      <c r="T41" s="66"/>
      <c r="U41" s="66"/>
      <c r="V41" s="66"/>
      <c r="W41" s="66"/>
      <c r="X41" s="66"/>
      <c r="Y41" s="66"/>
      <c r="Z41" s="66"/>
      <c r="AA41" s="66"/>
      <c r="AB41" s="66"/>
      <c r="AC41" s="66"/>
      <c r="AD41" s="66"/>
      <c r="AE41" s="66"/>
    </row>
    <row r="42" spans="2:32" s="65" customFormat="1">
      <c r="B42" s="75"/>
      <c r="C42" s="75"/>
      <c r="D42" s="59"/>
      <c r="E42" s="59"/>
      <c r="F42" s="59"/>
      <c r="G42" s="59"/>
      <c r="H42" s="59"/>
      <c r="I42" s="59"/>
      <c r="J42" s="59"/>
      <c r="K42" s="59"/>
      <c r="L42" s="59"/>
      <c r="M42" s="59"/>
      <c r="N42" s="59"/>
      <c r="O42" s="59"/>
      <c r="R42" s="75"/>
      <c r="S42" s="75"/>
      <c r="T42" s="59"/>
      <c r="U42" s="59"/>
      <c r="V42" s="59"/>
      <c r="W42" s="59"/>
      <c r="X42" s="59"/>
      <c r="Y42" s="59"/>
      <c r="Z42" s="59"/>
      <c r="AA42" s="59"/>
      <c r="AB42" s="59"/>
      <c r="AC42" s="59"/>
      <c r="AD42" s="59"/>
      <c r="AE42" s="59"/>
    </row>
    <row r="43" spans="2:32" s="65" customFormat="1" ht="15" customHeight="1">
      <c r="B43" s="73"/>
      <c r="C43" s="68"/>
      <c r="D43" s="53"/>
      <c r="E43" s="53"/>
      <c r="F43" s="53"/>
      <c r="G43" s="53"/>
      <c r="H43" s="53"/>
      <c r="I43" s="53"/>
      <c r="J43" s="53"/>
      <c r="K43" s="53"/>
      <c r="L43" s="53"/>
      <c r="M43" s="53"/>
      <c r="N43" s="53"/>
      <c r="O43" s="53"/>
      <c r="P43" s="70"/>
      <c r="R43" s="73"/>
      <c r="S43" s="68"/>
      <c r="T43" s="53"/>
      <c r="U43" s="53"/>
      <c r="V43" s="53"/>
      <c r="W43" s="53"/>
      <c r="X43" s="53"/>
      <c r="Y43" s="53"/>
      <c r="Z43" s="53"/>
      <c r="AA43" s="53"/>
      <c r="AB43" s="53"/>
      <c r="AC43" s="53"/>
      <c r="AD43" s="53"/>
      <c r="AE43" s="53"/>
      <c r="AF43" s="70"/>
    </row>
    <row r="44" spans="2:32" s="65" customFormat="1">
      <c r="B44" s="73"/>
      <c r="C44" s="68"/>
      <c r="D44" s="53"/>
      <c r="E44" s="53"/>
      <c r="F44" s="53"/>
      <c r="G44" s="53"/>
      <c r="H44" s="53"/>
      <c r="I44" s="53"/>
      <c r="J44" s="53"/>
      <c r="K44" s="53"/>
      <c r="L44" s="53"/>
      <c r="M44" s="53"/>
      <c r="N44" s="53"/>
      <c r="O44" s="53"/>
      <c r="P44" s="70"/>
      <c r="R44" s="73"/>
      <c r="S44" s="68"/>
      <c r="T44" s="53"/>
      <c r="U44" s="53"/>
      <c r="V44" s="53"/>
      <c r="W44" s="53"/>
      <c r="X44" s="53"/>
      <c r="Y44" s="53"/>
      <c r="Z44" s="53"/>
      <c r="AA44" s="53"/>
      <c r="AB44" s="53"/>
      <c r="AC44" s="53"/>
      <c r="AD44" s="53"/>
      <c r="AE44" s="53"/>
      <c r="AF44" s="70"/>
    </row>
    <row r="45" spans="2:32" s="65" customFormat="1">
      <c r="B45" s="73"/>
      <c r="C45" s="68"/>
      <c r="D45" s="53"/>
      <c r="E45" s="53"/>
      <c r="F45" s="53"/>
      <c r="G45" s="53"/>
      <c r="H45" s="53"/>
      <c r="I45" s="53"/>
      <c r="J45" s="53"/>
      <c r="K45" s="53"/>
      <c r="L45" s="53"/>
      <c r="M45" s="53"/>
      <c r="N45" s="53"/>
      <c r="O45" s="53"/>
      <c r="P45" s="70"/>
      <c r="R45" s="73"/>
      <c r="S45" s="68"/>
      <c r="T45" s="53"/>
      <c r="U45" s="53"/>
      <c r="V45" s="53"/>
      <c r="W45" s="53"/>
      <c r="X45" s="53"/>
      <c r="Y45" s="53"/>
      <c r="Z45" s="53"/>
      <c r="AA45" s="53"/>
      <c r="AB45" s="53"/>
      <c r="AC45" s="53"/>
      <c r="AD45" s="53"/>
      <c r="AE45" s="53"/>
      <c r="AF45" s="70"/>
    </row>
    <row r="46" spans="2:32" s="65" customFormat="1" ht="15" customHeight="1">
      <c r="B46" s="73"/>
      <c r="C46" s="68"/>
      <c r="D46" s="53"/>
      <c r="E46" s="53"/>
      <c r="F46" s="53"/>
      <c r="G46" s="53"/>
      <c r="H46" s="53"/>
      <c r="I46" s="53"/>
      <c r="J46" s="53"/>
      <c r="K46" s="53"/>
      <c r="L46" s="53"/>
      <c r="M46" s="53"/>
      <c r="N46" s="53"/>
      <c r="O46" s="53"/>
      <c r="P46" s="70"/>
      <c r="R46" s="73"/>
      <c r="S46" s="68"/>
      <c r="T46" s="53"/>
      <c r="U46" s="53"/>
      <c r="V46" s="53"/>
      <c r="W46" s="53"/>
      <c r="X46" s="53"/>
      <c r="Y46" s="53"/>
      <c r="Z46" s="53"/>
      <c r="AA46" s="53"/>
      <c r="AB46" s="53"/>
      <c r="AC46" s="53"/>
      <c r="AD46" s="53"/>
      <c r="AE46" s="53"/>
      <c r="AF46" s="70"/>
    </row>
    <row r="47" spans="2:32" s="65" customFormat="1">
      <c r="B47" s="73"/>
      <c r="C47" s="68"/>
      <c r="D47" s="53"/>
      <c r="E47" s="53"/>
      <c r="F47" s="53"/>
      <c r="G47" s="53"/>
      <c r="H47" s="53"/>
      <c r="I47" s="53"/>
      <c r="J47" s="53"/>
      <c r="K47" s="53"/>
      <c r="L47" s="53"/>
      <c r="M47" s="53"/>
      <c r="N47" s="53"/>
      <c r="O47" s="53"/>
      <c r="P47" s="70"/>
      <c r="R47" s="73"/>
      <c r="S47" s="68"/>
      <c r="T47" s="53"/>
      <c r="U47" s="53"/>
      <c r="V47" s="53"/>
      <c r="W47" s="53"/>
      <c r="X47" s="53"/>
      <c r="Y47" s="53"/>
      <c r="Z47" s="53"/>
      <c r="AA47" s="53"/>
      <c r="AB47" s="53"/>
      <c r="AC47" s="53"/>
      <c r="AD47" s="53"/>
      <c r="AE47" s="53"/>
      <c r="AF47" s="70"/>
    </row>
    <row r="48" spans="2:32" s="65" customFormat="1">
      <c r="B48" s="73"/>
      <c r="C48" s="68"/>
      <c r="D48" s="53"/>
      <c r="E48" s="53"/>
      <c r="F48" s="53"/>
      <c r="G48" s="53"/>
      <c r="H48" s="53"/>
      <c r="I48" s="53"/>
      <c r="J48" s="53"/>
      <c r="K48" s="53"/>
      <c r="L48" s="53"/>
      <c r="M48" s="53"/>
      <c r="N48" s="53"/>
      <c r="O48" s="53"/>
      <c r="P48" s="70"/>
      <c r="R48" s="73"/>
      <c r="S48" s="68"/>
      <c r="T48" s="53"/>
      <c r="U48" s="53"/>
      <c r="V48" s="53"/>
      <c r="W48" s="53"/>
      <c r="X48" s="53"/>
      <c r="Y48" s="53"/>
      <c r="Z48" s="53"/>
      <c r="AA48" s="53"/>
      <c r="AB48" s="53"/>
      <c r="AC48" s="53"/>
      <c r="AD48" s="53"/>
      <c r="AE48" s="53"/>
      <c r="AF48" s="70"/>
    </row>
    <row r="49" spans="2:32" s="65" customFormat="1" ht="15" customHeight="1">
      <c r="B49" s="73"/>
      <c r="C49" s="68"/>
      <c r="D49" s="53"/>
      <c r="E49" s="53"/>
      <c r="F49" s="53"/>
      <c r="G49" s="53"/>
      <c r="H49" s="53"/>
      <c r="I49" s="53"/>
      <c r="J49" s="53"/>
      <c r="K49" s="53"/>
      <c r="L49" s="53"/>
      <c r="M49" s="53"/>
      <c r="N49" s="53"/>
      <c r="O49" s="53"/>
      <c r="P49" s="70"/>
      <c r="R49" s="73"/>
      <c r="S49" s="68"/>
      <c r="T49" s="53"/>
      <c r="U49" s="53"/>
      <c r="V49" s="53"/>
      <c r="W49" s="53"/>
      <c r="X49" s="53"/>
      <c r="Y49" s="53"/>
      <c r="Z49" s="53"/>
      <c r="AA49" s="53"/>
      <c r="AB49" s="53"/>
      <c r="AC49" s="53"/>
      <c r="AD49" s="53"/>
      <c r="AE49" s="53"/>
      <c r="AF49" s="70"/>
    </row>
    <row r="50" spans="2:32" s="65" customFormat="1" ht="15" customHeight="1">
      <c r="B50" s="73"/>
      <c r="C50" s="68"/>
      <c r="D50" s="53"/>
      <c r="E50" s="53"/>
      <c r="F50" s="53"/>
      <c r="G50" s="53"/>
      <c r="H50" s="53"/>
      <c r="I50" s="53"/>
      <c r="J50" s="53"/>
      <c r="K50" s="53"/>
      <c r="L50" s="53"/>
      <c r="M50" s="53"/>
      <c r="N50" s="53"/>
      <c r="O50" s="53"/>
      <c r="P50" s="70"/>
      <c r="R50" s="73"/>
      <c r="S50" s="68"/>
      <c r="T50" s="53"/>
      <c r="U50" s="53"/>
      <c r="V50" s="53"/>
      <c r="W50" s="53"/>
      <c r="X50" s="53"/>
      <c r="Y50" s="53"/>
      <c r="Z50" s="53"/>
      <c r="AA50" s="53"/>
      <c r="AB50" s="53"/>
      <c r="AC50" s="53"/>
      <c r="AD50" s="53"/>
      <c r="AE50" s="53"/>
      <c r="AF50" s="70"/>
    </row>
    <row r="51" spans="2:32" s="65" customFormat="1">
      <c r="B51" s="73"/>
      <c r="C51" s="68"/>
      <c r="D51" s="53"/>
      <c r="E51" s="53"/>
      <c r="F51" s="53"/>
      <c r="G51" s="53"/>
      <c r="H51" s="53"/>
      <c r="I51" s="53"/>
      <c r="J51" s="53"/>
      <c r="K51" s="53"/>
      <c r="L51" s="53"/>
      <c r="M51" s="53"/>
      <c r="N51" s="53"/>
      <c r="O51" s="53"/>
      <c r="P51" s="70"/>
      <c r="R51" s="73"/>
      <c r="S51" s="68"/>
      <c r="T51" s="53"/>
      <c r="U51" s="53"/>
      <c r="V51" s="53"/>
      <c r="W51" s="53"/>
      <c r="X51" s="53"/>
      <c r="Y51" s="53"/>
      <c r="Z51" s="53"/>
      <c r="AA51" s="53"/>
      <c r="AB51" s="53"/>
      <c r="AC51" s="53"/>
      <c r="AD51" s="53"/>
      <c r="AE51" s="53"/>
      <c r="AF51" s="70"/>
    </row>
    <row r="52" spans="2:32" s="65" customFormat="1">
      <c r="B52" s="73"/>
      <c r="C52" s="68"/>
      <c r="D52" s="53"/>
      <c r="E52" s="53"/>
      <c r="F52" s="53"/>
      <c r="G52" s="53"/>
      <c r="H52" s="53"/>
      <c r="I52" s="53"/>
      <c r="J52" s="53"/>
      <c r="K52" s="53"/>
      <c r="L52" s="53"/>
      <c r="M52" s="53"/>
      <c r="N52" s="53"/>
      <c r="O52" s="53"/>
      <c r="P52" s="70"/>
      <c r="R52" s="73"/>
      <c r="S52" s="68"/>
      <c r="T52" s="53"/>
      <c r="U52" s="53"/>
      <c r="V52" s="53"/>
      <c r="W52" s="53"/>
      <c r="X52" s="53"/>
      <c r="Y52" s="53"/>
      <c r="Z52" s="53"/>
      <c r="AA52" s="53"/>
      <c r="AB52" s="53"/>
      <c r="AC52" s="53"/>
      <c r="AD52" s="53"/>
      <c r="AE52" s="53"/>
      <c r="AF52" s="70"/>
    </row>
    <row r="53" spans="2:32" s="65" customFormat="1" ht="15" customHeight="1">
      <c r="B53" s="73"/>
      <c r="C53" s="68"/>
      <c r="D53" s="53"/>
      <c r="E53" s="53"/>
      <c r="F53" s="53"/>
      <c r="G53" s="53"/>
      <c r="H53" s="53"/>
      <c r="I53" s="53"/>
      <c r="J53" s="53"/>
      <c r="K53" s="53"/>
      <c r="L53" s="53"/>
      <c r="M53" s="53"/>
      <c r="N53" s="53"/>
      <c r="O53" s="53"/>
      <c r="P53" s="70"/>
      <c r="R53" s="73"/>
      <c r="S53" s="68"/>
      <c r="T53" s="53"/>
      <c r="U53" s="53"/>
      <c r="V53" s="53"/>
      <c r="W53" s="53"/>
      <c r="X53" s="53"/>
      <c r="Y53" s="53"/>
      <c r="Z53" s="53"/>
      <c r="AA53" s="53"/>
      <c r="AB53" s="53"/>
      <c r="AC53" s="53"/>
      <c r="AD53" s="53"/>
      <c r="AE53" s="53"/>
      <c r="AF53" s="70"/>
    </row>
    <row r="54" spans="2:32" s="65" customFormat="1">
      <c r="B54" s="73"/>
      <c r="C54" s="68"/>
      <c r="D54" s="53"/>
      <c r="E54" s="53"/>
      <c r="F54" s="53"/>
      <c r="G54" s="53"/>
      <c r="H54" s="53"/>
      <c r="I54" s="53"/>
      <c r="J54" s="53"/>
      <c r="K54" s="53"/>
      <c r="L54" s="53"/>
      <c r="M54" s="53"/>
      <c r="N54" s="53"/>
      <c r="O54" s="53"/>
      <c r="P54" s="70"/>
      <c r="R54" s="73"/>
      <c r="S54" s="68"/>
      <c r="T54" s="53"/>
      <c r="U54" s="53"/>
      <c r="V54" s="53"/>
      <c r="W54" s="53"/>
      <c r="X54" s="53"/>
      <c r="Y54" s="53"/>
      <c r="Z54" s="53"/>
      <c r="AA54" s="53"/>
      <c r="AB54" s="53"/>
      <c r="AC54" s="53"/>
      <c r="AD54" s="53"/>
      <c r="AE54" s="53"/>
      <c r="AF54" s="70"/>
    </row>
    <row r="55" spans="2:32" s="65" customFormat="1">
      <c r="B55" s="73"/>
      <c r="C55" s="68"/>
      <c r="D55" s="53"/>
      <c r="E55" s="53"/>
      <c r="F55" s="53"/>
      <c r="G55" s="53"/>
      <c r="H55" s="53"/>
      <c r="I55" s="53"/>
      <c r="J55" s="53"/>
      <c r="K55" s="53"/>
      <c r="L55" s="53"/>
      <c r="M55" s="53"/>
      <c r="N55" s="53"/>
      <c r="O55" s="53"/>
      <c r="P55" s="70"/>
      <c r="R55" s="73"/>
      <c r="S55" s="68"/>
      <c r="T55" s="53"/>
      <c r="U55" s="53"/>
      <c r="V55" s="53"/>
      <c r="W55" s="53"/>
      <c r="X55" s="53"/>
      <c r="Y55" s="53"/>
      <c r="Z55" s="53"/>
      <c r="AA55" s="53"/>
      <c r="AB55" s="53"/>
      <c r="AC55" s="53"/>
      <c r="AD55" s="53"/>
      <c r="AE55" s="53"/>
      <c r="AF55" s="70"/>
    </row>
    <row r="56" spans="2:32" s="65" customFormat="1">
      <c r="D56" s="70"/>
      <c r="E56" s="70"/>
      <c r="F56" s="70"/>
      <c r="G56" s="70"/>
      <c r="H56" s="70"/>
      <c r="I56" s="70"/>
      <c r="J56" s="70"/>
      <c r="K56" s="70"/>
      <c r="L56" s="70"/>
      <c r="M56" s="70"/>
      <c r="N56" s="70"/>
      <c r="O56" s="70"/>
      <c r="P56" s="70"/>
      <c r="T56" s="70"/>
      <c r="U56" s="70"/>
      <c r="V56" s="70"/>
      <c r="W56" s="70"/>
      <c r="X56" s="70"/>
      <c r="Y56" s="70"/>
      <c r="Z56" s="70"/>
      <c r="AA56" s="70"/>
      <c r="AB56" s="70"/>
      <c r="AC56" s="70"/>
      <c r="AD56" s="70"/>
      <c r="AE56" s="70"/>
      <c r="AF56" s="70"/>
    </row>
    <row r="57" spans="2:32" s="65" customFormat="1"/>
    <row r="58" spans="2:32" s="65" customFormat="1" ht="15" customHeight="1">
      <c r="B58" s="76"/>
      <c r="C58" s="75"/>
      <c r="D58" s="74"/>
      <c r="E58" s="74"/>
      <c r="F58" s="74"/>
      <c r="G58" s="74"/>
      <c r="H58" s="74"/>
      <c r="I58" s="74"/>
      <c r="J58" s="74"/>
      <c r="K58" s="74"/>
      <c r="L58" s="74"/>
      <c r="M58" s="74"/>
      <c r="N58" s="74"/>
      <c r="O58" s="74"/>
      <c r="R58" s="76"/>
      <c r="S58" s="75"/>
      <c r="T58" s="74"/>
      <c r="U58" s="74"/>
      <c r="V58" s="74"/>
      <c r="W58" s="74"/>
      <c r="X58" s="74"/>
      <c r="Y58" s="74"/>
      <c r="Z58" s="74"/>
      <c r="AA58" s="74"/>
      <c r="AB58" s="74"/>
      <c r="AC58" s="74"/>
      <c r="AD58" s="74"/>
      <c r="AE58" s="74"/>
    </row>
    <row r="59" spans="2:32" s="65" customFormat="1">
      <c r="B59" s="75"/>
      <c r="C59" s="75"/>
      <c r="D59" s="66"/>
      <c r="E59" s="66"/>
      <c r="F59" s="66"/>
      <c r="G59" s="66"/>
      <c r="H59" s="66"/>
      <c r="I59" s="66"/>
      <c r="J59" s="66"/>
      <c r="K59" s="66"/>
      <c r="L59" s="66"/>
      <c r="M59" s="66"/>
      <c r="N59" s="66"/>
      <c r="O59" s="66"/>
      <c r="R59" s="75"/>
      <c r="S59" s="75"/>
      <c r="T59" s="66"/>
      <c r="U59" s="66"/>
      <c r="V59" s="66"/>
      <c r="W59" s="66"/>
      <c r="X59" s="66"/>
      <c r="Y59" s="66"/>
      <c r="Z59" s="66"/>
      <c r="AA59" s="66"/>
      <c r="AB59" s="66"/>
      <c r="AC59" s="66"/>
      <c r="AD59" s="66"/>
      <c r="AE59" s="66"/>
    </row>
    <row r="60" spans="2:32" s="65" customFormat="1">
      <c r="B60" s="75"/>
      <c r="C60" s="75"/>
      <c r="D60" s="59"/>
      <c r="E60" s="59"/>
      <c r="F60" s="59"/>
      <c r="G60" s="59"/>
      <c r="H60" s="59"/>
      <c r="I60" s="59"/>
      <c r="J60" s="59"/>
      <c r="K60" s="59"/>
      <c r="L60" s="59"/>
      <c r="M60" s="59"/>
      <c r="N60" s="59"/>
      <c r="O60" s="59"/>
      <c r="R60" s="75"/>
      <c r="S60" s="75"/>
      <c r="T60" s="59"/>
      <c r="U60" s="59"/>
      <c r="V60" s="59"/>
      <c r="W60" s="59"/>
      <c r="X60" s="59"/>
      <c r="Y60" s="59"/>
      <c r="Z60" s="59"/>
      <c r="AA60" s="59"/>
      <c r="AB60" s="59"/>
      <c r="AC60" s="59"/>
      <c r="AD60" s="59"/>
      <c r="AE60" s="59"/>
    </row>
    <row r="61" spans="2:32" s="65" customFormat="1" ht="15" customHeight="1">
      <c r="B61" s="73"/>
      <c r="C61" s="68"/>
      <c r="D61" s="53"/>
      <c r="E61" s="53"/>
      <c r="F61" s="53"/>
      <c r="G61" s="53"/>
      <c r="H61" s="53"/>
      <c r="I61" s="53"/>
      <c r="J61" s="53"/>
      <c r="K61" s="53"/>
      <c r="L61" s="53"/>
      <c r="M61" s="53"/>
      <c r="N61" s="53"/>
      <c r="O61" s="53"/>
      <c r="P61" s="70"/>
      <c r="R61" s="73"/>
      <c r="S61" s="68"/>
      <c r="T61" s="53"/>
      <c r="U61" s="53"/>
      <c r="V61" s="53"/>
      <c r="W61" s="53"/>
      <c r="X61" s="53"/>
      <c r="Y61" s="53"/>
      <c r="Z61" s="53"/>
      <c r="AA61" s="53"/>
      <c r="AB61" s="53"/>
      <c r="AC61" s="53"/>
      <c r="AD61" s="53"/>
      <c r="AE61" s="53"/>
      <c r="AF61" s="70"/>
    </row>
    <row r="62" spans="2:32" s="65" customFormat="1">
      <c r="B62" s="73"/>
      <c r="C62" s="68"/>
      <c r="D62" s="53"/>
      <c r="E62" s="53"/>
      <c r="F62" s="53"/>
      <c r="G62" s="53"/>
      <c r="H62" s="53"/>
      <c r="I62" s="53"/>
      <c r="J62" s="53"/>
      <c r="K62" s="53"/>
      <c r="L62" s="53"/>
      <c r="M62" s="53"/>
      <c r="N62" s="53"/>
      <c r="O62" s="53"/>
      <c r="P62" s="70"/>
      <c r="R62" s="73"/>
      <c r="S62" s="68"/>
      <c r="T62" s="53"/>
      <c r="U62" s="53"/>
      <c r="V62" s="53"/>
      <c r="W62" s="53"/>
      <c r="X62" s="53"/>
      <c r="Y62" s="53"/>
      <c r="Z62" s="53"/>
      <c r="AA62" s="53"/>
      <c r="AB62" s="53"/>
      <c r="AC62" s="53"/>
      <c r="AD62" s="53"/>
      <c r="AE62" s="53"/>
      <c r="AF62" s="70"/>
    </row>
    <row r="63" spans="2:32" s="65" customFormat="1">
      <c r="B63" s="73"/>
      <c r="C63" s="68"/>
      <c r="D63" s="53"/>
      <c r="E63" s="53"/>
      <c r="F63" s="53"/>
      <c r="G63" s="53"/>
      <c r="H63" s="53"/>
      <c r="I63" s="53"/>
      <c r="J63" s="53"/>
      <c r="K63" s="53"/>
      <c r="L63" s="53"/>
      <c r="M63" s="53"/>
      <c r="N63" s="53"/>
      <c r="O63" s="53"/>
      <c r="P63" s="70"/>
      <c r="R63" s="73"/>
      <c r="S63" s="68"/>
      <c r="T63" s="53"/>
      <c r="U63" s="53"/>
      <c r="V63" s="53"/>
      <c r="W63" s="53"/>
      <c r="X63" s="53"/>
      <c r="Y63" s="53"/>
      <c r="Z63" s="53"/>
      <c r="AA63" s="53"/>
      <c r="AB63" s="53"/>
      <c r="AC63" s="53"/>
      <c r="AD63" s="53"/>
      <c r="AE63" s="53"/>
      <c r="AF63" s="70"/>
    </row>
    <row r="64" spans="2:32" s="65" customFormat="1" ht="15" customHeight="1">
      <c r="B64" s="73"/>
      <c r="C64" s="68"/>
      <c r="D64" s="53"/>
      <c r="E64" s="53"/>
      <c r="F64" s="53"/>
      <c r="G64" s="53"/>
      <c r="H64" s="53"/>
      <c r="I64" s="53"/>
      <c r="J64" s="53"/>
      <c r="K64" s="53"/>
      <c r="L64" s="53"/>
      <c r="M64" s="53"/>
      <c r="N64" s="53"/>
      <c r="O64" s="53"/>
      <c r="P64" s="70"/>
      <c r="R64" s="73"/>
      <c r="S64" s="68"/>
      <c r="T64" s="53"/>
      <c r="U64" s="53"/>
      <c r="V64" s="53"/>
      <c r="W64" s="53"/>
      <c r="X64" s="53"/>
      <c r="Y64" s="53"/>
      <c r="Z64" s="53"/>
      <c r="AA64" s="53"/>
      <c r="AB64" s="53"/>
      <c r="AC64" s="53"/>
      <c r="AD64" s="53"/>
      <c r="AE64" s="53"/>
      <c r="AF64" s="70"/>
    </row>
    <row r="65" spans="2:32" s="65" customFormat="1">
      <c r="B65" s="73"/>
      <c r="C65" s="68"/>
      <c r="D65" s="53"/>
      <c r="E65" s="53"/>
      <c r="F65" s="53"/>
      <c r="G65" s="53"/>
      <c r="H65" s="53"/>
      <c r="I65" s="53"/>
      <c r="J65" s="53"/>
      <c r="K65" s="53"/>
      <c r="L65" s="53"/>
      <c r="M65" s="53"/>
      <c r="N65" s="53"/>
      <c r="O65" s="53"/>
      <c r="P65" s="70"/>
      <c r="R65" s="73"/>
      <c r="S65" s="68"/>
      <c r="T65" s="53"/>
      <c r="U65" s="53"/>
      <c r="V65" s="53"/>
      <c r="W65" s="53"/>
      <c r="X65" s="53"/>
      <c r="Y65" s="53"/>
      <c r="Z65" s="53"/>
      <c r="AA65" s="53"/>
      <c r="AB65" s="53"/>
      <c r="AC65" s="53"/>
      <c r="AD65" s="53"/>
      <c r="AE65" s="53"/>
      <c r="AF65" s="70"/>
    </row>
    <row r="66" spans="2:32" s="65" customFormat="1">
      <c r="B66" s="73"/>
      <c r="C66" s="68"/>
      <c r="D66" s="53"/>
      <c r="E66" s="53"/>
      <c r="F66" s="53"/>
      <c r="G66" s="53"/>
      <c r="H66" s="53"/>
      <c r="I66" s="53"/>
      <c r="J66" s="53"/>
      <c r="K66" s="53"/>
      <c r="L66" s="53"/>
      <c r="M66" s="53"/>
      <c r="N66" s="53"/>
      <c r="O66" s="53"/>
      <c r="P66" s="70"/>
      <c r="R66" s="73"/>
      <c r="S66" s="68"/>
      <c r="T66" s="53"/>
      <c r="U66" s="53"/>
      <c r="V66" s="53"/>
      <c r="W66" s="53"/>
      <c r="X66" s="53"/>
      <c r="Y66" s="53"/>
      <c r="Z66" s="53"/>
      <c r="AA66" s="53"/>
      <c r="AB66" s="53"/>
      <c r="AC66" s="53"/>
      <c r="AD66" s="53"/>
      <c r="AE66" s="53"/>
      <c r="AF66" s="70"/>
    </row>
    <row r="67" spans="2:32" s="65" customFormat="1" ht="15" customHeight="1">
      <c r="B67" s="73"/>
      <c r="C67" s="68"/>
      <c r="D67" s="53"/>
      <c r="E67" s="53"/>
      <c r="F67" s="53"/>
      <c r="G67" s="53"/>
      <c r="H67" s="53"/>
      <c r="I67" s="53"/>
      <c r="J67" s="53"/>
      <c r="K67" s="53"/>
      <c r="L67" s="53"/>
      <c r="M67" s="53"/>
      <c r="N67" s="53"/>
      <c r="O67" s="53"/>
      <c r="P67" s="70"/>
      <c r="R67" s="73"/>
      <c r="S67" s="68"/>
      <c r="T67" s="53"/>
      <c r="U67" s="53"/>
      <c r="V67" s="53"/>
      <c r="W67" s="53"/>
      <c r="X67" s="53"/>
      <c r="Y67" s="53"/>
      <c r="Z67" s="53"/>
      <c r="AA67" s="53"/>
      <c r="AB67" s="53"/>
      <c r="AC67" s="53"/>
      <c r="AD67" s="53"/>
      <c r="AE67" s="53"/>
      <c r="AF67" s="70"/>
    </row>
    <row r="68" spans="2:32" s="65" customFormat="1" ht="15" customHeight="1">
      <c r="B68" s="73"/>
      <c r="C68" s="68"/>
      <c r="D68" s="53"/>
      <c r="E68" s="53"/>
      <c r="F68" s="53"/>
      <c r="G68" s="53"/>
      <c r="H68" s="53"/>
      <c r="I68" s="53"/>
      <c r="J68" s="53"/>
      <c r="K68" s="53"/>
      <c r="L68" s="53"/>
      <c r="M68" s="53"/>
      <c r="N68" s="53"/>
      <c r="O68" s="53"/>
      <c r="P68" s="70"/>
      <c r="R68" s="73"/>
      <c r="S68" s="68"/>
      <c r="T68" s="53"/>
      <c r="U68" s="53"/>
      <c r="V68" s="53"/>
      <c r="W68" s="53"/>
      <c r="X68" s="53"/>
      <c r="Y68" s="53"/>
      <c r="Z68" s="53"/>
      <c r="AA68" s="53"/>
      <c r="AB68" s="53"/>
      <c r="AC68" s="53"/>
      <c r="AD68" s="53"/>
      <c r="AE68" s="53"/>
      <c r="AF68" s="70"/>
    </row>
    <row r="69" spans="2:32" s="65" customFormat="1">
      <c r="B69" s="73"/>
      <c r="C69" s="68"/>
      <c r="D69" s="53"/>
      <c r="E69" s="53"/>
      <c r="F69" s="53"/>
      <c r="G69" s="53"/>
      <c r="H69" s="53"/>
      <c r="I69" s="53"/>
      <c r="J69" s="53"/>
      <c r="K69" s="53"/>
      <c r="L69" s="53"/>
      <c r="M69" s="53"/>
      <c r="N69" s="53"/>
      <c r="O69" s="53"/>
      <c r="P69" s="70"/>
      <c r="R69" s="73"/>
      <c r="S69" s="68"/>
      <c r="T69" s="53"/>
      <c r="U69" s="53"/>
      <c r="V69" s="53"/>
      <c r="W69" s="53"/>
      <c r="X69" s="53"/>
      <c r="Y69" s="53"/>
      <c r="Z69" s="53"/>
      <c r="AA69" s="53"/>
      <c r="AB69" s="53"/>
      <c r="AC69" s="53"/>
      <c r="AD69" s="53"/>
      <c r="AE69" s="53"/>
      <c r="AF69" s="70"/>
    </row>
    <row r="70" spans="2:32" s="65" customFormat="1">
      <c r="B70" s="73"/>
      <c r="C70" s="68"/>
      <c r="D70" s="53"/>
      <c r="E70" s="53"/>
      <c r="F70" s="53"/>
      <c r="G70" s="53"/>
      <c r="H70" s="53"/>
      <c r="I70" s="53"/>
      <c r="J70" s="53"/>
      <c r="K70" s="53"/>
      <c r="L70" s="53"/>
      <c r="M70" s="53"/>
      <c r="N70" s="53"/>
      <c r="O70" s="53"/>
      <c r="P70" s="70"/>
      <c r="R70" s="73"/>
      <c r="S70" s="68"/>
      <c r="T70" s="53"/>
      <c r="U70" s="53"/>
      <c r="V70" s="53"/>
      <c r="W70" s="53"/>
      <c r="X70" s="53"/>
      <c r="Y70" s="53"/>
      <c r="Z70" s="53"/>
      <c r="AA70" s="53"/>
      <c r="AB70" s="53"/>
      <c r="AC70" s="53"/>
      <c r="AD70" s="53"/>
      <c r="AE70" s="53"/>
      <c r="AF70" s="70"/>
    </row>
    <row r="71" spans="2:32" s="65" customFormat="1" ht="15" customHeight="1">
      <c r="B71" s="73"/>
      <c r="C71" s="68"/>
      <c r="D71" s="53"/>
      <c r="E71" s="53"/>
      <c r="F71" s="53"/>
      <c r="G71" s="53"/>
      <c r="H71" s="53"/>
      <c r="I71" s="53"/>
      <c r="J71" s="53"/>
      <c r="K71" s="53"/>
      <c r="L71" s="53"/>
      <c r="M71" s="53"/>
      <c r="N71" s="53"/>
      <c r="O71" s="53"/>
      <c r="P71" s="70"/>
      <c r="R71" s="73"/>
      <c r="S71" s="68"/>
      <c r="T71" s="53"/>
      <c r="U71" s="53"/>
      <c r="V71" s="53"/>
      <c r="W71" s="53"/>
      <c r="X71" s="53"/>
      <c r="Y71" s="53"/>
      <c r="Z71" s="53"/>
      <c r="AA71" s="53"/>
      <c r="AB71" s="53"/>
      <c r="AC71" s="53"/>
      <c r="AD71" s="53"/>
      <c r="AE71" s="53"/>
      <c r="AF71" s="70"/>
    </row>
    <row r="72" spans="2:32" s="65" customFormat="1">
      <c r="B72" s="73"/>
      <c r="C72" s="68"/>
      <c r="D72" s="53"/>
      <c r="E72" s="53"/>
      <c r="F72" s="53"/>
      <c r="G72" s="53"/>
      <c r="H72" s="53"/>
      <c r="I72" s="53"/>
      <c r="J72" s="53"/>
      <c r="K72" s="53"/>
      <c r="L72" s="53"/>
      <c r="M72" s="53"/>
      <c r="N72" s="53"/>
      <c r="O72" s="53"/>
      <c r="P72" s="70"/>
      <c r="R72" s="73"/>
      <c r="S72" s="68"/>
      <c r="T72" s="53"/>
      <c r="U72" s="53"/>
      <c r="V72" s="53"/>
      <c r="W72" s="53"/>
      <c r="X72" s="53"/>
      <c r="Y72" s="53"/>
      <c r="Z72" s="53"/>
      <c r="AA72" s="53"/>
      <c r="AB72" s="53"/>
      <c r="AC72" s="53"/>
      <c r="AD72" s="53"/>
      <c r="AE72" s="53"/>
      <c r="AF72" s="70"/>
    </row>
    <row r="73" spans="2:32" s="65" customFormat="1">
      <c r="B73" s="73"/>
      <c r="C73" s="68"/>
      <c r="D73" s="53"/>
      <c r="E73" s="53"/>
      <c r="F73" s="53"/>
      <c r="G73" s="53"/>
      <c r="H73" s="53"/>
      <c r="I73" s="53"/>
      <c r="J73" s="53"/>
      <c r="K73" s="53"/>
      <c r="L73" s="53"/>
      <c r="M73" s="53"/>
      <c r="N73" s="53"/>
      <c r="O73" s="53"/>
      <c r="P73" s="70"/>
      <c r="R73" s="73"/>
      <c r="S73" s="68"/>
      <c r="T73" s="53"/>
      <c r="U73" s="53"/>
      <c r="V73" s="53"/>
      <c r="W73" s="53"/>
      <c r="X73" s="53"/>
      <c r="Y73" s="53"/>
      <c r="Z73" s="53"/>
      <c r="AA73" s="53"/>
      <c r="AB73" s="53"/>
      <c r="AC73" s="53"/>
      <c r="AD73" s="53"/>
      <c r="AE73" s="53"/>
      <c r="AF73" s="70"/>
    </row>
    <row r="74" spans="2:32" s="65" customFormat="1">
      <c r="D74" s="70"/>
      <c r="E74" s="70"/>
      <c r="F74" s="70"/>
      <c r="G74" s="70"/>
      <c r="H74" s="70"/>
      <c r="I74" s="70"/>
      <c r="J74" s="70"/>
      <c r="K74" s="70"/>
      <c r="L74" s="70"/>
      <c r="M74" s="70"/>
      <c r="N74" s="70"/>
      <c r="O74" s="70"/>
      <c r="P74" s="70"/>
      <c r="T74" s="70"/>
      <c r="U74" s="70"/>
      <c r="V74" s="70"/>
      <c r="W74" s="70"/>
      <c r="X74" s="70"/>
      <c r="Y74" s="70"/>
      <c r="Z74" s="70"/>
      <c r="AA74" s="70"/>
      <c r="AB74" s="70"/>
      <c r="AC74" s="70"/>
      <c r="AD74" s="70"/>
      <c r="AE74" s="70"/>
      <c r="AF74" s="70"/>
    </row>
    <row r="75" spans="2:32" s="65" customFormat="1"/>
    <row r="76" spans="2:32" s="65" customFormat="1" ht="14.45" customHeight="1">
      <c r="B76" s="76"/>
      <c r="C76" s="75"/>
      <c r="D76" s="74"/>
      <c r="E76" s="74"/>
      <c r="F76" s="74"/>
      <c r="G76" s="74"/>
      <c r="H76" s="74"/>
      <c r="I76" s="74"/>
      <c r="J76" s="74"/>
      <c r="K76" s="74"/>
      <c r="L76" s="74"/>
      <c r="M76" s="74"/>
      <c r="N76" s="74"/>
      <c r="O76" s="74"/>
      <c r="R76" s="76"/>
      <c r="S76" s="75"/>
      <c r="T76" s="74"/>
      <c r="U76" s="74"/>
      <c r="V76" s="74"/>
      <c r="W76" s="74"/>
      <c r="X76" s="74"/>
      <c r="Y76" s="74"/>
      <c r="Z76" s="74"/>
      <c r="AA76" s="74"/>
      <c r="AB76" s="74"/>
      <c r="AC76" s="74"/>
      <c r="AD76" s="74"/>
      <c r="AE76" s="74"/>
    </row>
    <row r="77" spans="2:32" s="65" customFormat="1">
      <c r="B77" s="75"/>
      <c r="C77" s="75"/>
      <c r="D77" s="66"/>
      <c r="E77" s="66"/>
      <c r="F77" s="66"/>
      <c r="G77" s="66"/>
      <c r="H77" s="66"/>
      <c r="I77" s="66"/>
      <c r="J77" s="66"/>
      <c r="K77" s="66"/>
      <c r="L77" s="66"/>
      <c r="M77" s="66"/>
      <c r="N77" s="66"/>
      <c r="O77" s="66"/>
      <c r="R77" s="75"/>
      <c r="S77" s="75"/>
      <c r="T77" s="66"/>
      <c r="U77" s="66"/>
      <c r="V77" s="66"/>
      <c r="W77" s="66"/>
      <c r="X77" s="66"/>
      <c r="Y77" s="66"/>
      <c r="Z77" s="66"/>
      <c r="AA77" s="66"/>
      <c r="AB77" s="66"/>
      <c r="AC77" s="66"/>
      <c r="AD77" s="66"/>
      <c r="AE77" s="66"/>
    </row>
    <row r="78" spans="2:32" s="65" customFormat="1">
      <c r="B78" s="75"/>
      <c r="C78" s="75"/>
      <c r="D78" s="59"/>
      <c r="E78" s="59"/>
      <c r="F78" s="59"/>
      <c r="G78" s="59"/>
      <c r="H78" s="59"/>
      <c r="I78" s="59"/>
      <c r="J78" s="59"/>
      <c r="K78" s="59"/>
      <c r="L78" s="59"/>
      <c r="M78" s="59"/>
      <c r="N78" s="59"/>
      <c r="O78" s="59"/>
      <c r="R78" s="75"/>
      <c r="S78" s="75"/>
      <c r="T78" s="59"/>
      <c r="U78" s="59"/>
      <c r="V78" s="59"/>
      <c r="W78" s="59"/>
      <c r="X78" s="59"/>
      <c r="Y78" s="59"/>
      <c r="Z78" s="59"/>
      <c r="AA78" s="59"/>
      <c r="AB78" s="59"/>
      <c r="AC78" s="59"/>
      <c r="AD78" s="59"/>
      <c r="AE78" s="59"/>
    </row>
    <row r="79" spans="2:32" s="65" customFormat="1">
      <c r="B79" s="73"/>
      <c r="C79" s="68"/>
      <c r="D79" s="53"/>
      <c r="E79" s="53"/>
      <c r="F79" s="53"/>
      <c r="G79" s="53"/>
      <c r="H79" s="53"/>
      <c r="I79" s="53"/>
      <c r="J79" s="53"/>
      <c r="K79" s="53"/>
      <c r="L79" s="53"/>
      <c r="M79" s="53"/>
      <c r="N79" s="53"/>
      <c r="O79" s="53"/>
      <c r="P79" s="70"/>
      <c r="R79" s="73"/>
      <c r="S79" s="68"/>
      <c r="T79" s="53"/>
      <c r="U79" s="53"/>
      <c r="V79" s="53"/>
      <c r="W79" s="53"/>
      <c r="X79" s="53"/>
      <c r="Y79" s="53"/>
      <c r="Z79" s="53"/>
      <c r="AA79" s="53"/>
      <c r="AB79" s="53"/>
      <c r="AC79" s="53"/>
      <c r="AD79" s="53"/>
      <c r="AE79" s="53"/>
      <c r="AF79" s="70"/>
    </row>
    <row r="80" spans="2:32" s="65" customFormat="1">
      <c r="B80" s="73"/>
      <c r="C80" s="68"/>
      <c r="D80" s="53"/>
      <c r="E80" s="53"/>
      <c r="F80" s="53"/>
      <c r="G80" s="53"/>
      <c r="H80" s="53"/>
      <c r="I80" s="53"/>
      <c r="J80" s="53"/>
      <c r="K80" s="53"/>
      <c r="L80" s="53"/>
      <c r="M80" s="53"/>
      <c r="N80" s="53"/>
      <c r="O80" s="53"/>
      <c r="P80" s="70"/>
      <c r="R80" s="73"/>
      <c r="S80" s="68"/>
      <c r="T80" s="53"/>
      <c r="U80" s="53"/>
      <c r="V80" s="53"/>
      <c r="W80" s="53"/>
      <c r="X80" s="53"/>
      <c r="Y80" s="53"/>
      <c r="Z80" s="53"/>
      <c r="AA80" s="53"/>
      <c r="AB80" s="53"/>
      <c r="AC80" s="53"/>
      <c r="AD80" s="53"/>
      <c r="AE80" s="53"/>
      <c r="AF80" s="70"/>
    </row>
    <row r="81" spans="2:32" s="65" customFormat="1">
      <c r="B81" s="73"/>
      <c r="C81" s="68"/>
      <c r="D81" s="53"/>
      <c r="E81" s="53"/>
      <c r="F81" s="53"/>
      <c r="G81" s="53"/>
      <c r="H81" s="53"/>
      <c r="I81" s="53"/>
      <c r="J81" s="53"/>
      <c r="K81" s="53"/>
      <c r="L81" s="53"/>
      <c r="M81" s="53"/>
      <c r="N81" s="53"/>
      <c r="O81" s="53"/>
      <c r="P81" s="70"/>
      <c r="R81" s="73"/>
      <c r="S81" s="68"/>
      <c r="T81" s="53"/>
      <c r="U81" s="53"/>
      <c r="V81" s="53"/>
      <c r="W81" s="53"/>
      <c r="X81" s="53"/>
      <c r="Y81" s="53"/>
      <c r="Z81" s="53"/>
      <c r="AA81" s="53"/>
      <c r="AB81" s="53"/>
      <c r="AC81" s="53"/>
      <c r="AD81" s="53"/>
      <c r="AE81" s="53"/>
      <c r="AF81" s="70"/>
    </row>
    <row r="82" spans="2:32" s="65" customFormat="1">
      <c r="B82" s="73"/>
      <c r="C82" s="68"/>
      <c r="D82" s="53"/>
      <c r="E82" s="53"/>
      <c r="F82" s="53"/>
      <c r="G82" s="53"/>
      <c r="H82" s="53"/>
      <c r="I82" s="53"/>
      <c r="J82" s="53"/>
      <c r="K82" s="53"/>
      <c r="L82" s="53"/>
      <c r="M82" s="53"/>
      <c r="N82" s="53"/>
      <c r="O82" s="53"/>
      <c r="P82" s="70"/>
      <c r="R82" s="73"/>
      <c r="S82" s="68"/>
      <c r="T82" s="53"/>
      <c r="U82" s="53"/>
      <c r="V82" s="53"/>
      <c r="W82" s="53"/>
      <c r="X82" s="53"/>
      <c r="Y82" s="53"/>
      <c r="Z82" s="53"/>
      <c r="AA82" s="53"/>
      <c r="AB82" s="53"/>
      <c r="AC82" s="53"/>
      <c r="AD82" s="53"/>
      <c r="AE82" s="53"/>
      <c r="AF82" s="70"/>
    </row>
    <row r="83" spans="2:32" s="65" customFormat="1">
      <c r="B83" s="73"/>
      <c r="C83" s="68"/>
      <c r="D83" s="53"/>
      <c r="E83" s="53"/>
      <c r="F83" s="53"/>
      <c r="G83" s="53"/>
      <c r="H83" s="53"/>
      <c r="I83" s="53"/>
      <c r="J83" s="53"/>
      <c r="K83" s="53"/>
      <c r="L83" s="53"/>
      <c r="M83" s="53"/>
      <c r="N83" s="53"/>
      <c r="O83" s="53"/>
      <c r="P83" s="70"/>
      <c r="R83" s="73"/>
      <c r="S83" s="68"/>
      <c r="T83" s="53"/>
      <c r="U83" s="53"/>
      <c r="V83" s="53"/>
      <c r="W83" s="53"/>
      <c r="X83" s="53"/>
      <c r="Y83" s="53"/>
      <c r="Z83" s="53"/>
      <c r="AA83" s="53"/>
      <c r="AB83" s="53"/>
      <c r="AC83" s="53"/>
      <c r="AD83" s="53"/>
      <c r="AE83" s="53"/>
      <c r="AF83" s="70"/>
    </row>
    <row r="84" spans="2:32" s="65" customFormat="1">
      <c r="B84" s="73"/>
      <c r="C84" s="68"/>
      <c r="D84" s="53"/>
      <c r="E84" s="53"/>
      <c r="F84" s="53"/>
      <c r="G84" s="53"/>
      <c r="H84" s="53"/>
      <c r="I84" s="53"/>
      <c r="J84" s="53"/>
      <c r="K84" s="53"/>
      <c r="L84" s="53"/>
      <c r="M84" s="53"/>
      <c r="N84" s="53"/>
      <c r="O84" s="53"/>
      <c r="P84" s="70"/>
      <c r="R84" s="73"/>
      <c r="S84" s="68"/>
      <c r="T84" s="53"/>
      <c r="U84" s="53"/>
      <c r="V84" s="53"/>
      <c r="W84" s="53"/>
      <c r="X84" s="53"/>
      <c r="Y84" s="53"/>
      <c r="Z84" s="53"/>
      <c r="AA84" s="53"/>
      <c r="AB84" s="53"/>
      <c r="AC84" s="53"/>
      <c r="AD84" s="53"/>
      <c r="AE84" s="53"/>
      <c r="AF84" s="70"/>
    </row>
    <row r="85" spans="2:32" s="65" customFormat="1">
      <c r="B85" s="73"/>
      <c r="C85" s="68"/>
      <c r="D85" s="53"/>
      <c r="E85" s="53"/>
      <c r="F85" s="53"/>
      <c r="G85" s="53"/>
      <c r="H85" s="53"/>
      <c r="I85" s="53"/>
      <c r="J85" s="53"/>
      <c r="K85" s="53"/>
      <c r="L85" s="53"/>
      <c r="M85" s="53"/>
      <c r="N85" s="53"/>
      <c r="O85" s="53"/>
      <c r="P85" s="70"/>
      <c r="R85" s="73"/>
      <c r="S85" s="68"/>
      <c r="T85" s="53"/>
      <c r="U85" s="53"/>
      <c r="V85" s="53"/>
      <c r="W85" s="53"/>
      <c r="X85" s="53"/>
      <c r="Y85" s="53"/>
      <c r="Z85" s="53"/>
      <c r="AA85" s="53"/>
      <c r="AB85" s="53"/>
      <c r="AC85" s="53"/>
      <c r="AD85" s="53"/>
      <c r="AE85" s="53"/>
      <c r="AF85" s="70"/>
    </row>
    <row r="86" spans="2:32" s="65" customFormat="1">
      <c r="B86" s="73"/>
      <c r="C86" s="68"/>
      <c r="D86" s="53"/>
      <c r="E86" s="53"/>
      <c r="F86" s="53"/>
      <c r="G86" s="53"/>
      <c r="H86" s="53"/>
      <c r="I86" s="53"/>
      <c r="J86" s="53"/>
      <c r="K86" s="53"/>
      <c r="L86" s="53"/>
      <c r="M86" s="53"/>
      <c r="N86" s="53"/>
      <c r="O86" s="53"/>
      <c r="P86" s="70"/>
      <c r="R86" s="73"/>
      <c r="S86" s="68"/>
      <c r="T86" s="53"/>
      <c r="U86" s="53"/>
      <c r="V86" s="53"/>
      <c r="W86" s="53"/>
      <c r="X86" s="53"/>
      <c r="Y86" s="53"/>
      <c r="Z86" s="53"/>
      <c r="AA86" s="53"/>
      <c r="AB86" s="53"/>
      <c r="AC86" s="53"/>
      <c r="AD86" s="53"/>
      <c r="AE86" s="53"/>
      <c r="AF86" s="70"/>
    </row>
    <row r="87" spans="2:32" s="65" customFormat="1">
      <c r="B87" s="73"/>
      <c r="C87" s="68"/>
      <c r="D87" s="53"/>
      <c r="E87" s="53"/>
      <c r="F87" s="53"/>
      <c r="G87" s="53"/>
      <c r="H87" s="53"/>
      <c r="I87" s="53"/>
      <c r="J87" s="53"/>
      <c r="K87" s="53"/>
      <c r="L87" s="53"/>
      <c r="M87" s="53"/>
      <c r="N87" s="53"/>
      <c r="O87" s="53"/>
      <c r="P87" s="70"/>
      <c r="R87" s="73"/>
      <c r="S87" s="68"/>
      <c r="T87" s="53"/>
      <c r="U87" s="53"/>
      <c r="V87" s="53"/>
      <c r="W87" s="53"/>
      <c r="X87" s="53"/>
      <c r="Y87" s="53"/>
      <c r="Z87" s="53"/>
      <c r="AA87" s="53"/>
      <c r="AB87" s="53"/>
      <c r="AC87" s="53"/>
      <c r="AD87" s="53"/>
      <c r="AE87" s="53"/>
      <c r="AF87" s="70"/>
    </row>
    <row r="88" spans="2:32" s="65" customFormat="1">
      <c r="B88" s="73"/>
      <c r="C88" s="68"/>
      <c r="D88" s="53"/>
      <c r="E88" s="53"/>
      <c r="F88" s="53"/>
      <c r="G88" s="53"/>
      <c r="H88" s="53"/>
      <c r="I88" s="53"/>
      <c r="J88" s="53"/>
      <c r="K88" s="53"/>
      <c r="L88" s="53"/>
      <c r="M88" s="53"/>
      <c r="N88" s="53"/>
      <c r="O88" s="53"/>
      <c r="P88" s="70"/>
      <c r="R88" s="73"/>
      <c r="S88" s="68"/>
      <c r="T88" s="53"/>
      <c r="U88" s="53"/>
      <c r="V88" s="53"/>
      <c r="W88" s="53"/>
      <c r="X88" s="53"/>
      <c r="Y88" s="53"/>
      <c r="Z88" s="53"/>
      <c r="AA88" s="53"/>
      <c r="AB88" s="53"/>
      <c r="AC88" s="53"/>
      <c r="AD88" s="53"/>
      <c r="AE88" s="53"/>
      <c r="AF88" s="70"/>
    </row>
    <row r="89" spans="2:32" s="65" customFormat="1">
      <c r="B89" s="73"/>
      <c r="C89" s="68"/>
      <c r="D89" s="53"/>
      <c r="E89" s="53"/>
      <c r="F89" s="53"/>
      <c r="G89" s="53"/>
      <c r="H89" s="53"/>
      <c r="I89" s="53"/>
      <c r="J89" s="53"/>
      <c r="K89" s="53"/>
      <c r="L89" s="53"/>
      <c r="M89" s="53"/>
      <c r="N89" s="53"/>
      <c r="O89" s="53"/>
      <c r="P89" s="70"/>
      <c r="R89" s="73"/>
      <c r="S89" s="68"/>
      <c r="T89" s="53"/>
      <c r="U89" s="53"/>
      <c r="V89" s="53"/>
      <c r="W89" s="53"/>
      <c r="X89" s="53"/>
      <c r="Y89" s="53"/>
      <c r="Z89" s="53"/>
      <c r="AA89" s="53"/>
      <c r="AB89" s="53"/>
      <c r="AC89" s="53"/>
      <c r="AD89" s="53"/>
      <c r="AE89" s="53"/>
      <c r="AF89" s="70"/>
    </row>
    <row r="90" spans="2:32" s="65" customFormat="1">
      <c r="B90" s="73"/>
      <c r="C90" s="68"/>
      <c r="D90" s="53"/>
      <c r="E90" s="53"/>
      <c r="F90" s="53"/>
      <c r="G90" s="53"/>
      <c r="H90" s="53"/>
      <c r="I90" s="53"/>
      <c r="J90" s="53"/>
      <c r="K90" s="53"/>
      <c r="L90" s="53"/>
      <c r="M90" s="53"/>
      <c r="N90" s="53"/>
      <c r="O90" s="53"/>
      <c r="P90" s="70"/>
      <c r="R90" s="73"/>
      <c r="S90" s="68"/>
      <c r="T90" s="53"/>
      <c r="U90" s="53"/>
      <c r="V90" s="53"/>
      <c r="W90" s="53"/>
      <c r="X90" s="53"/>
      <c r="Y90" s="53"/>
      <c r="Z90" s="53"/>
      <c r="AA90" s="53"/>
      <c r="AB90" s="53"/>
      <c r="AC90" s="53"/>
      <c r="AD90" s="53"/>
      <c r="AE90" s="53"/>
      <c r="AF90" s="70"/>
    </row>
    <row r="91" spans="2:32" s="65" customFormat="1">
      <c r="B91" s="73"/>
      <c r="C91" s="68"/>
      <c r="D91" s="53"/>
      <c r="E91" s="53"/>
      <c r="F91" s="53"/>
      <c r="G91" s="53"/>
      <c r="H91" s="53"/>
      <c r="I91" s="53"/>
      <c r="J91" s="53"/>
      <c r="K91" s="53"/>
      <c r="L91" s="53"/>
      <c r="M91" s="53"/>
      <c r="N91" s="53"/>
      <c r="O91" s="53"/>
      <c r="P91" s="70"/>
      <c r="R91" s="73"/>
      <c r="S91" s="68"/>
      <c r="T91" s="53"/>
      <c r="U91" s="53"/>
      <c r="V91" s="53"/>
      <c r="W91" s="53"/>
      <c r="X91" s="53"/>
      <c r="Y91" s="53"/>
      <c r="Z91" s="53"/>
      <c r="AA91" s="53"/>
      <c r="AB91" s="53"/>
      <c r="AC91" s="53"/>
      <c r="AD91" s="53"/>
      <c r="AE91" s="53"/>
      <c r="AF91" s="70"/>
    </row>
    <row r="92" spans="2:32" s="65" customFormat="1">
      <c r="D92" s="70"/>
      <c r="E92" s="70"/>
      <c r="F92" s="70"/>
      <c r="G92" s="70"/>
      <c r="H92" s="70"/>
      <c r="I92" s="70"/>
      <c r="J92" s="70"/>
      <c r="K92" s="70"/>
      <c r="L92" s="70"/>
      <c r="M92" s="70"/>
      <c r="N92" s="70"/>
      <c r="O92" s="70"/>
      <c r="P92" s="70"/>
      <c r="T92" s="70"/>
      <c r="U92" s="70"/>
      <c r="V92" s="70"/>
      <c r="W92" s="70"/>
      <c r="X92" s="70"/>
      <c r="Y92" s="70"/>
      <c r="Z92" s="70"/>
      <c r="AA92" s="70"/>
      <c r="AB92" s="70"/>
      <c r="AC92" s="70"/>
      <c r="AD92" s="70"/>
      <c r="AE92" s="70"/>
      <c r="AF92" s="70"/>
    </row>
    <row r="93" spans="2:32" s="65" customFormat="1"/>
    <row r="94" spans="2:32" s="65" customFormat="1" ht="14.45" customHeight="1">
      <c r="B94" s="76"/>
      <c r="C94" s="75"/>
      <c r="D94" s="74"/>
      <c r="E94" s="74"/>
      <c r="F94" s="74"/>
      <c r="G94" s="74"/>
      <c r="H94" s="74"/>
      <c r="I94" s="74"/>
      <c r="J94" s="74"/>
      <c r="K94" s="74"/>
      <c r="L94" s="74"/>
      <c r="M94" s="74"/>
      <c r="N94" s="74"/>
      <c r="O94" s="74"/>
      <c r="R94" s="76"/>
      <c r="S94" s="75"/>
      <c r="T94" s="74"/>
      <c r="U94" s="74"/>
      <c r="V94" s="74"/>
      <c r="W94" s="74"/>
      <c r="X94" s="74"/>
      <c r="Y94" s="74"/>
      <c r="Z94" s="74"/>
      <c r="AA94" s="74"/>
      <c r="AB94" s="74"/>
      <c r="AC94" s="74"/>
      <c r="AD94" s="74"/>
      <c r="AE94" s="74"/>
    </row>
    <row r="95" spans="2:32" s="65" customFormat="1">
      <c r="B95" s="75"/>
      <c r="C95" s="75"/>
      <c r="D95" s="66"/>
      <c r="E95" s="66"/>
      <c r="F95" s="66"/>
      <c r="G95" s="66"/>
      <c r="H95" s="66"/>
      <c r="I95" s="66"/>
      <c r="J95" s="66"/>
      <c r="K95" s="66"/>
      <c r="L95" s="66"/>
      <c r="M95" s="66"/>
      <c r="N95" s="66"/>
      <c r="O95" s="66"/>
      <c r="R95" s="75"/>
      <c r="S95" s="75"/>
      <c r="T95" s="66"/>
      <c r="U95" s="66"/>
      <c r="V95" s="66"/>
      <c r="W95" s="66"/>
      <c r="X95" s="66"/>
      <c r="Y95" s="66"/>
      <c r="Z95" s="66"/>
      <c r="AA95" s="66"/>
      <c r="AB95" s="66"/>
      <c r="AC95" s="66"/>
      <c r="AD95" s="66"/>
      <c r="AE95" s="66"/>
    </row>
    <row r="96" spans="2:32" s="65" customFormat="1">
      <c r="B96" s="75"/>
      <c r="C96" s="75"/>
      <c r="D96" s="59"/>
      <c r="E96" s="59"/>
      <c r="F96" s="59"/>
      <c r="G96" s="59"/>
      <c r="H96" s="59"/>
      <c r="I96" s="59"/>
      <c r="J96" s="59"/>
      <c r="K96" s="59"/>
      <c r="L96" s="59"/>
      <c r="M96" s="59"/>
      <c r="N96" s="59"/>
      <c r="O96" s="59"/>
      <c r="R96" s="75"/>
      <c r="S96" s="75"/>
      <c r="T96" s="59"/>
      <c r="U96" s="59"/>
      <c r="V96" s="59"/>
      <c r="W96" s="59"/>
      <c r="X96" s="59"/>
      <c r="Y96" s="59"/>
      <c r="Z96" s="59"/>
      <c r="AA96" s="59"/>
      <c r="AB96" s="59"/>
      <c r="AC96" s="59"/>
      <c r="AD96" s="59"/>
      <c r="AE96" s="59"/>
    </row>
    <row r="97" spans="2:32" s="65" customFormat="1">
      <c r="B97" s="73"/>
      <c r="C97" s="68"/>
      <c r="D97" s="53"/>
      <c r="E97" s="53"/>
      <c r="F97" s="53"/>
      <c r="G97" s="53"/>
      <c r="H97" s="53"/>
      <c r="I97" s="53"/>
      <c r="J97" s="53"/>
      <c r="K97" s="53"/>
      <c r="L97" s="53"/>
      <c r="M97" s="53"/>
      <c r="N97" s="53"/>
      <c r="O97" s="53"/>
      <c r="P97" s="70"/>
      <c r="R97" s="73"/>
      <c r="S97" s="68"/>
      <c r="T97" s="53"/>
      <c r="U97" s="53"/>
      <c r="V97" s="53"/>
      <c r="W97" s="53"/>
      <c r="X97" s="53"/>
      <c r="Y97" s="53"/>
      <c r="Z97" s="53"/>
      <c r="AA97" s="53"/>
      <c r="AB97" s="53"/>
      <c r="AC97" s="53"/>
      <c r="AD97" s="53"/>
      <c r="AE97" s="53"/>
      <c r="AF97" s="70"/>
    </row>
    <row r="98" spans="2:32" s="65" customFormat="1">
      <c r="B98" s="73"/>
      <c r="C98" s="68"/>
      <c r="D98" s="53"/>
      <c r="E98" s="53"/>
      <c r="F98" s="53"/>
      <c r="G98" s="53"/>
      <c r="H98" s="53"/>
      <c r="I98" s="53"/>
      <c r="J98" s="53"/>
      <c r="K98" s="53"/>
      <c r="L98" s="53"/>
      <c r="M98" s="53"/>
      <c r="N98" s="53"/>
      <c r="O98" s="53"/>
      <c r="P98" s="70"/>
      <c r="R98" s="73"/>
      <c r="S98" s="68"/>
      <c r="T98" s="53"/>
      <c r="U98" s="53"/>
      <c r="V98" s="53"/>
      <c r="W98" s="53"/>
      <c r="X98" s="53"/>
      <c r="Y98" s="53"/>
      <c r="Z98" s="53"/>
      <c r="AA98" s="53"/>
      <c r="AB98" s="53"/>
      <c r="AC98" s="53"/>
      <c r="AD98" s="53"/>
      <c r="AE98" s="53"/>
      <c r="AF98" s="70"/>
    </row>
    <row r="99" spans="2:32" s="65" customFormat="1">
      <c r="B99" s="73"/>
      <c r="C99" s="68"/>
      <c r="D99" s="53"/>
      <c r="E99" s="53"/>
      <c r="F99" s="53"/>
      <c r="G99" s="53"/>
      <c r="H99" s="53"/>
      <c r="I99" s="53"/>
      <c r="J99" s="53"/>
      <c r="K99" s="53"/>
      <c r="L99" s="53"/>
      <c r="M99" s="53"/>
      <c r="N99" s="53"/>
      <c r="O99" s="53"/>
      <c r="P99" s="70"/>
      <c r="R99" s="73"/>
      <c r="S99" s="68"/>
      <c r="T99" s="53"/>
      <c r="U99" s="53"/>
      <c r="V99" s="53"/>
      <c r="W99" s="53"/>
      <c r="X99" s="53"/>
      <c r="Y99" s="53"/>
      <c r="Z99" s="53"/>
      <c r="AA99" s="53"/>
      <c r="AB99" s="53"/>
      <c r="AC99" s="53"/>
      <c r="AD99" s="53"/>
      <c r="AE99" s="53"/>
      <c r="AF99" s="70"/>
    </row>
    <row r="100" spans="2:32" s="65" customFormat="1">
      <c r="B100" s="73"/>
      <c r="C100" s="68"/>
      <c r="D100" s="53"/>
      <c r="E100" s="53"/>
      <c r="F100" s="53"/>
      <c r="G100" s="53"/>
      <c r="H100" s="53"/>
      <c r="I100" s="53"/>
      <c r="J100" s="53"/>
      <c r="K100" s="53"/>
      <c r="L100" s="53"/>
      <c r="M100" s="53"/>
      <c r="N100" s="53"/>
      <c r="O100" s="53"/>
      <c r="P100" s="70"/>
      <c r="R100" s="73"/>
      <c r="S100" s="68"/>
      <c r="T100" s="53"/>
      <c r="U100" s="53"/>
      <c r="V100" s="53"/>
      <c r="W100" s="53"/>
      <c r="X100" s="53"/>
      <c r="Y100" s="53"/>
      <c r="Z100" s="53"/>
      <c r="AA100" s="53"/>
      <c r="AB100" s="53"/>
      <c r="AC100" s="53"/>
      <c r="AD100" s="53"/>
      <c r="AE100" s="53"/>
      <c r="AF100" s="70"/>
    </row>
    <row r="101" spans="2:32" s="65" customFormat="1">
      <c r="B101" s="73"/>
      <c r="C101" s="68"/>
      <c r="D101" s="53"/>
      <c r="E101" s="53"/>
      <c r="F101" s="53"/>
      <c r="G101" s="53"/>
      <c r="H101" s="53"/>
      <c r="I101" s="53"/>
      <c r="J101" s="53"/>
      <c r="K101" s="53"/>
      <c r="L101" s="53"/>
      <c r="M101" s="53"/>
      <c r="N101" s="53"/>
      <c r="O101" s="53"/>
      <c r="P101" s="70"/>
      <c r="R101" s="73"/>
      <c r="S101" s="68"/>
      <c r="T101" s="53"/>
      <c r="U101" s="53"/>
      <c r="V101" s="53"/>
      <c r="W101" s="53"/>
      <c r="X101" s="53"/>
      <c r="Y101" s="53"/>
      <c r="Z101" s="53"/>
      <c r="AA101" s="53"/>
      <c r="AB101" s="53"/>
      <c r="AC101" s="53"/>
      <c r="AD101" s="53"/>
      <c r="AE101" s="53"/>
      <c r="AF101" s="70"/>
    </row>
    <row r="102" spans="2:32" s="65" customFormat="1">
      <c r="B102" s="73"/>
      <c r="C102" s="68"/>
      <c r="D102" s="53"/>
      <c r="E102" s="53"/>
      <c r="F102" s="53"/>
      <c r="G102" s="53"/>
      <c r="H102" s="53"/>
      <c r="I102" s="53"/>
      <c r="J102" s="53"/>
      <c r="K102" s="53"/>
      <c r="L102" s="53"/>
      <c r="M102" s="53"/>
      <c r="N102" s="53"/>
      <c r="O102" s="53"/>
      <c r="P102" s="70"/>
      <c r="R102" s="73"/>
      <c r="S102" s="68"/>
      <c r="T102" s="53"/>
      <c r="U102" s="53"/>
      <c r="V102" s="53"/>
      <c r="W102" s="53"/>
      <c r="X102" s="53"/>
      <c r="Y102" s="53"/>
      <c r="Z102" s="53"/>
      <c r="AA102" s="53"/>
      <c r="AB102" s="53"/>
      <c r="AC102" s="53"/>
      <c r="AD102" s="53"/>
      <c r="AE102" s="53"/>
      <c r="AF102" s="70"/>
    </row>
    <row r="103" spans="2:32" s="65" customFormat="1">
      <c r="B103" s="73"/>
      <c r="C103" s="68"/>
      <c r="D103" s="53"/>
      <c r="E103" s="53"/>
      <c r="F103" s="53"/>
      <c r="G103" s="53"/>
      <c r="H103" s="53"/>
      <c r="I103" s="53"/>
      <c r="J103" s="53"/>
      <c r="K103" s="53"/>
      <c r="L103" s="53"/>
      <c r="M103" s="53"/>
      <c r="N103" s="53"/>
      <c r="O103" s="53"/>
      <c r="P103" s="70"/>
      <c r="R103" s="73"/>
      <c r="S103" s="68"/>
      <c r="T103" s="53"/>
      <c r="U103" s="53"/>
      <c r="V103" s="53"/>
      <c r="W103" s="53"/>
      <c r="X103" s="53"/>
      <c r="Y103" s="53"/>
      <c r="Z103" s="53"/>
      <c r="AA103" s="53"/>
      <c r="AB103" s="53"/>
      <c r="AC103" s="53"/>
      <c r="AD103" s="53"/>
      <c r="AE103" s="53"/>
      <c r="AF103" s="70"/>
    </row>
    <row r="104" spans="2:32" s="65" customFormat="1">
      <c r="B104" s="73"/>
      <c r="C104" s="68"/>
      <c r="D104" s="53"/>
      <c r="E104" s="53"/>
      <c r="F104" s="53"/>
      <c r="G104" s="53"/>
      <c r="H104" s="53"/>
      <c r="I104" s="53"/>
      <c r="J104" s="53"/>
      <c r="K104" s="53"/>
      <c r="L104" s="53"/>
      <c r="M104" s="53"/>
      <c r="N104" s="53"/>
      <c r="O104" s="53"/>
      <c r="P104" s="70"/>
      <c r="R104" s="73"/>
      <c r="S104" s="68"/>
      <c r="T104" s="53"/>
      <c r="U104" s="53"/>
      <c r="V104" s="53"/>
      <c r="W104" s="53"/>
      <c r="X104" s="53"/>
      <c r="Y104" s="53"/>
      <c r="Z104" s="53"/>
      <c r="AA104" s="53"/>
      <c r="AB104" s="53"/>
      <c r="AC104" s="53"/>
      <c r="AD104" s="53"/>
      <c r="AE104" s="53"/>
      <c r="AF104" s="70"/>
    </row>
    <row r="105" spans="2:32" s="65" customFormat="1">
      <c r="B105" s="73"/>
      <c r="C105" s="68"/>
      <c r="D105" s="53"/>
      <c r="E105" s="53"/>
      <c r="F105" s="53"/>
      <c r="G105" s="53"/>
      <c r="H105" s="53"/>
      <c r="I105" s="53"/>
      <c r="J105" s="53"/>
      <c r="K105" s="53"/>
      <c r="L105" s="53"/>
      <c r="M105" s="53"/>
      <c r="N105" s="53"/>
      <c r="O105" s="53"/>
      <c r="P105" s="70"/>
      <c r="R105" s="73"/>
      <c r="S105" s="68"/>
      <c r="T105" s="53"/>
      <c r="U105" s="53"/>
      <c r="V105" s="53"/>
      <c r="W105" s="53"/>
      <c r="X105" s="53"/>
      <c r="Y105" s="53"/>
      <c r="Z105" s="53"/>
      <c r="AA105" s="53"/>
      <c r="AB105" s="53"/>
      <c r="AC105" s="53"/>
      <c r="AD105" s="53"/>
      <c r="AE105" s="53"/>
      <c r="AF105" s="70"/>
    </row>
    <row r="106" spans="2:32" s="65" customFormat="1">
      <c r="B106" s="73"/>
      <c r="C106" s="68"/>
      <c r="D106" s="53"/>
      <c r="E106" s="53"/>
      <c r="F106" s="53"/>
      <c r="G106" s="53"/>
      <c r="H106" s="53"/>
      <c r="I106" s="53"/>
      <c r="J106" s="53"/>
      <c r="K106" s="53"/>
      <c r="L106" s="53"/>
      <c r="M106" s="53"/>
      <c r="N106" s="53"/>
      <c r="O106" s="53"/>
      <c r="P106" s="70"/>
      <c r="R106" s="73"/>
      <c r="S106" s="68"/>
      <c r="T106" s="53"/>
      <c r="U106" s="53"/>
      <c r="V106" s="53"/>
      <c r="W106" s="53"/>
      <c r="X106" s="53"/>
      <c r="Y106" s="53"/>
      <c r="Z106" s="53"/>
      <c r="AA106" s="53"/>
      <c r="AB106" s="53"/>
      <c r="AC106" s="53"/>
      <c r="AD106" s="53"/>
      <c r="AE106" s="53"/>
      <c r="AF106" s="70"/>
    </row>
    <row r="107" spans="2:32" s="65" customFormat="1">
      <c r="B107" s="73"/>
      <c r="C107" s="68"/>
      <c r="D107" s="53"/>
      <c r="E107" s="53"/>
      <c r="F107" s="53"/>
      <c r="G107" s="53"/>
      <c r="H107" s="53"/>
      <c r="I107" s="53"/>
      <c r="J107" s="53"/>
      <c r="K107" s="53"/>
      <c r="L107" s="53"/>
      <c r="M107" s="53"/>
      <c r="N107" s="53"/>
      <c r="O107" s="53"/>
      <c r="P107" s="70"/>
      <c r="R107" s="73"/>
      <c r="S107" s="68"/>
      <c r="T107" s="53"/>
      <c r="U107" s="53"/>
      <c r="V107" s="53"/>
      <c r="W107" s="53"/>
      <c r="X107" s="53"/>
      <c r="Y107" s="53"/>
      <c r="Z107" s="53"/>
      <c r="AA107" s="53"/>
      <c r="AB107" s="53"/>
      <c r="AC107" s="53"/>
      <c r="AD107" s="53"/>
      <c r="AE107" s="53"/>
      <c r="AF107" s="70"/>
    </row>
    <row r="108" spans="2:32" s="65" customFormat="1">
      <c r="B108" s="73"/>
      <c r="C108" s="68"/>
      <c r="D108" s="53"/>
      <c r="E108" s="53"/>
      <c r="F108" s="53"/>
      <c r="G108" s="53"/>
      <c r="H108" s="53"/>
      <c r="I108" s="53"/>
      <c r="J108" s="53"/>
      <c r="K108" s="53"/>
      <c r="L108" s="53"/>
      <c r="M108" s="53"/>
      <c r="N108" s="53"/>
      <c r="O108" s="53"/>
      <c r="P108" s="70"/>
      <c r="R108" s="73"/>
      <c r="S108" s="68"/>
      <c r="T108" s="53"/>
      <c r="U108" s="53"/>
      <c r="V108" s="53"/>
      <c r="W108" s="53"/>
      <c r="X108" s="53"/>
      <c r="Y108" s="53"/>
      <c r="Z108" s="53"/>
      <c r="AA108" s="53"/>
      <c r="AB108" s="53"/>
      <c r="AC108" s="53"/>
      <c r="AD108" s="53"/>
      <c r="AE108" s="53"/>
      <c r="AF108" s="70"/>
    </row>
    <row r="109" spans="2:32" s="65" customFormat="1">
      <c r="B109" s="73"/>
      <c r="C109" s="68"/>
      <c r="D109" s="53"/>
      <c r="E109" s="53"/>
      <c r="F109" s="53"/>
      <c r="G109" s="53"/>
      <c r="H109" s="53"/>
      <c r="I109" s="53"/>
      <c r="J109" s="53"/>
      <c r="K109" s="53"/>
      <c r="L109" s="53"/>
      <c r="M109" s="53"/>
      <c r="N109" s="53"/>
      <c r="O109" s="53"/>
      <c r="P109" s="70"/>
      <c r="R109" s="73"/>
      <c r="S109" s="68"/>
      <c r="T109" s="53"/>
      <c r="U109" s="53"/>
      <c r="V109" s="53"/>
      <c r="W109" s="53"/>
      <c r="X109" s="53"/>
      <c r="Y109" s="53"/>
      <c r="Z109" s="53"/>
      <c r="AA109" s="53"/>
      <c r="AB109" s="53"/>
      <c r="AC109" s="53"/>
      <c r="AD109" s="53"/>
      <c r="AE109" s="53"/>
      <c r="AF109" s="70"/>
    </row>
    <row r="110" spans="2:32" s="65" customFormat="1">
      <c r="D110" s="70"/>
      <c r="E110" s="70"/>
      <c r="F110" s="70"/>
      <c r="G110" s="70"/>
      <c r="H110" s="70"/>
      <c r="I110" s="70"/>
      <c r="J110" s="70"/>
      <c r="K110" s="70"/>
      <c r="L110" s="70"/>
      <c r="M110" s="70"/>
      <c r="N110" s="70"/>
      <c r="O110" s="70"/>
      <c r="P110" s="70"/>
      <c r="T110" s="70"/>
      <c r="U110" s="70"/>
      <c r="V110" s="70"/>
      <c r="W110" s="70"/>
      <c r="X110" s="70"/>
      <c r="Y110" s="70"/>
      <c r="Z110" s="70"/>
      <c r="AA110" s="70"/>
      <c r="AB110" s="70"/>
      <c r="AC110" s="70"/>
      <c r="AD110" s="70"/>
      <c r="AE110" s="70"/>
      <c r="AF110" s="70"/>
    </row>
    <row r="111" spans="2:32" s="65" customFormat="1"/>
    <row r="112" spans="2:32" s="65" customFormat="1" ht="14.45" customHeight="1">
      <c r="B112" s="76"/>
      <c r="C112" s="75"/>
      <c r="D112" s="74"/>
      <c r="E112" s="74"/>
      <c r="F112" s="74"/>
      <c r="G112" s="74"/>
      <c r="H112" s="74"/>
      <c r="I112" s="74"/>
      <c r="J112" s="74"/>
      <c r="K112" s="74"/>
      <c r="L112" s="74"/>
      <c r="M112" s="74"/>
      <c r="N112" s="74"/>
      <c r="O112" s="74"/>
      <c r="R112" s="76"/>
      <c r="S112" s="75"/>
      <c r="T112" s="74"/>
      <c r="U112" s="74"/>
      <c r="V112" s="74"/>
      <c r="W112" s="74"/>
      <c r="X112" s="74"/>
      <c r="Y112" s="74"/>
      <c r="Z112" s="74"/>
      <c r="AA112" s="74"/>
      <c r="AB112" s="74"/>
      <c r="AC112" s="74"/>
      <c r="AD112" s="74"/>
      <c r="AE112" s="74"/>
    </row>
    <row r="113" spans="2:32" s="65" customFormat="1">
      <c r="B113" s="75"/>
      <c r="C113" s="75"/>
      <c r="D113" s="66"/>
      <c r="E113" s="66"/>
      <c r="F113" s="66"/>
      <c r="G113" s="66"/>
      <c r="H113" s="66"/>
      <c r="I113" s="66"/>
      <c r="J113" s="66"/>
      <c r="K113" s="66"/>
      <c r="L113" s="66"/>
      <c r="M113" s="66"/>
      <c r="N113" s="66"/>
      <c r="O113" s="66"/>
      <c r="R113" s="75"/>
      <c r="S113" s="75"/>
      <c r="T113" s="66"/>
      <c r="U113" s="66"/>
      <c r="V113" s="66"/>
      <c r="W113" s="66"/>
      <c r="X113" s="66"/>
      <c r="Y113" s="66"/>
      <c r="Z113" s="66"/>
      <c r="AA113" s="66"/>
      <c r="AB113" s="66"/>
      <c r="AC113" s="66"/>
      <c r="AD113" s="66"/>
      <c r="AE113" s="66"/>
    </row>
    <row r="114" spans="2:32" s="65" customFormat="1">
      <c r="B114" s="75"/>
      <c r="C114" s="75"/>
      <c r="D114" s="59"/>
      <c r="E114" s="59"/>
      <c r="F114" s="59"/>
      <c r="G114" s="59"/>
      <c r="H114" s="59"/>
      <c r="I114" s="59"/>
      <c r="J114" s="59"/>
      <c r="K114" s="59"/>
      <c r="L114" s="59"/>
      <c r="M114" s="59"/>
      <c r="N114" s="59"/>
      <c r="O114" s="59"/>
      <c r="R114" s="75"/>
      <c r="S114" s="75"/>
      <c r="T114" s="59"/>
      <c r="U114" s="59"/>
      <c r="V114" s="59"/>
      <c r="W114" s="59"/>
      <c r="X114" s="59"/>
      <c r="Y114" s="59"/>
      <c r="Z114" s="59"/>
      <c r="AA114" s="59"/>
      <c r="AB114" s="59"/>
      <c r="AC114" s="59"/>
      <c r="AD114" s="59"/>
      <c r="AE114" s="59"/>
    </row>
    <row r="115" spans="2:32" s="65" customFormat="1">
      <c r="B115" s="73"/>
      <c r="C115" s="68"/>
      <c r="D115" s="53"/>
      <c r="E115" s="53"/>
      <c r="F115" s="53"/>
      <c r="G115" s="53"/>
      <c r="H115" s="53"/>
      <c r="I115" s="53"/>
      <c r="J115" s="53"/>
      <c r="K115" s="53"/>
      <c r="L115" s="53"/>
      <c r="M115" s="53"/>
      <c r="N115" s="53"/>
      <c r="O115" s="53"/>
      <c r="P115" s="70"/>
      <c r="R115" s="73"/>
      <c r="S115" s="68"/>
      <c r="T115" s="53"/>
      <c r="U115" s="53"/>
      <c r="V115" s="53"/>
      <c r="W115" s="53"/>
      <c r="X115" s="53"/>
      <c r="Y115" s="53"/>
      <c r="Z115" s="53"/>
      <c r="AA115" s="53"/>
      <c r="AB115" s="53"/>
      <c r="AC115" s="53"/>
      <c r="AD115" s="53"/>
      <c r="AE115" s="53"/>
      <c r="AF115" s="70"/>
    </row>
    <row r="116" spans="2:32" s="65" customFormat="1">
      <c r="B116" s="73"/>
      <c r="C116" s="68"/>
      <c r="D116" s="53"/>
      <c r="E116" s="53"/>
      <c r="F116" s="53"/>
      <c r="G116" s="53"/>
      <c r="H116" s="53"/>
      <c r="I116" s="53"/>
      <c r="J116" s="53"/>
      <c r="K116" s="53"/>
      <c r="L116" s="53"/>
      <c r="M116" s="53"/>
      <c r="N116" s="53"/>
      <c r="O116" s="53"/>
      <c r="P116" s="70"/>
      <c r="R116" s="73"/>
      <c r="S116" s="68"/>
      <c r="T116" s="53"/>
      <c r="U116" s="53"/>
      <c r="V116" s="53"/>
      <c r="W116" s="53"/>
      <c r="X116" s="53"/>
      <c r="Y116" s="53"/>
      <c r="Z116" s="53"/>
      <c r="AA116" s="53"/>
      <c r="AB116" s="53"/>
      <c r="AC116" s="53"/>
      <c r="AD116" s="53"/>
      <c r="AE116" s="53"/>
      <c r="AF116" s="70"/>
    </row>
    <row r="117" spans="2:32" s="65" customFormat="1">
      <c r="B117" s="73"/>
      <c r="C117" s="68"/>
      <c r="D117" s="53"/>
      <c r="E117" s="53"/>
      <c r="F117" s="53"/>
      <c r="G117" s="53"/>
      <c r="H117" s="53"/>
      <c r="I117" s="53"/>
      <c r="J117" s="53"/>
      <c r="K117" s="53"/>
      <c r="L117" s="53"/>
      <c r="M117" s="53"/>
      <c r="N117" s="53"/>
      <c r="O117" s="53"/>
      <c r="P117" s="70"/>
      <c r="R117" s="73"/>
      <c r="S117" s="68"/>
      <c r="T117" s="53"/>
      <c r="U117" s="53"/>
      <c r="V117" s="53"/>
      <c r="W117" s="53"/>
      <c r="X117" s="53"/>
      <c r="Y117" s="53"/>
      <c r="Z117" s="53"/>
      <c r="AA117" s="53"/>
      <c r="AB117" s="53"/>
      <c r="AC117" s="53"/>
      <c r="AD117" s="53"/>
      <c r="AE117" s="53"/>
      <c r="AF117" s="70"/>
    </row>
    <row r="118" spans="2:32" s="65" customFormat="1">
      <c r="B118" s="73"/>
      <c r="C118" s="68"/>
      <c r="D118" s="53"/>
      <c r="E118" s="53"/>
      <c r="F118" s="53"/>
      <c r="G118" s="53"/>
      <c r="H118" s="53"/>
      <c r="I118" s="53"/>
      <c r="J118" s="53"/>
      <c r="K118" s="53"/>
      <c r="L118" s="53"/>
      <c r="M118" s="53"/>
      <c r="N118" s="53"/>
      <c r="O118" s="53"/>
      <c r="P118" s="70"/>
      <c r="R118" s="73"/>
      <c r="S118" s="68"/>
      <c r="T118" s="53"/>
      <c r="U118" s="53"/>
      <c r="V118" s="53"/>
      <c r="W118" s="53"/>
      <c r="X118" s="53"/>
      <c r="Y118" s="53"/>
      <c r="Z118" s="53"/>
      <c r="AA118" s="53"/>
      <c r="AB118" s="53"/>
      <c r="AC118" s="53"/>
      <c r="AD118" s="53"/>
      <c r="AE118" s="53"/>
      <c r="AF118" s="70"/>
    </row>
    <row r="119" spans="2:32" s="65" customFormat="1">
      <c r="B119" s="73"/>
      <c r="C119" s="68"/>
      <c r="D119" s="53"/>
      <c r="E119" s="53"/>
      <c r="F119" s="53"/>
      <c r="G119" s="53"/>
      <c r="H119" s="53"/>
      <c r="I119" s="53"/>
      <c r="J119" s="53"/>
      <c r="K119" s="53"/>
      <c r="L119" s="53"/>
      <c r="M119" s="53"/>
      <c r="N119" s="53"/>
      <c r="O119" s="53"/>
      <c r="P119" s="70"/>
      <c r="R119" s="73"/>
      <c r="S119" s="68"/>
      <c r="T119" s="53"/>
      <c r="U119" s="53"/>
      <c r="V119" s="53"/>
      <c r="W119" s="53"/>
      <c r="X119" s="53"/>
      <c r="Y119" s="53"/>
      <c r="Z119" s="53"/>
      <c r="AA119" s="53"/>
      <c r="AB119" s="53"/>
      <c r="AC119" s="53"/>
      <c r="AD119" s="53"/>
      <c r="AE119" s="53"/>
      <c r="AF119" s="70"/>
    </row>
    <row r="120" spans="2:32" s="65" customFormat="1">
      <c r="B120" s="73"/>
      <c r="C120" s="68"/>
      <c r="D120" s="53"/>
      <c r="E120" s="53"/>
      <c r="F120" s="53"/>
      <c r="G120" s="53"/>
      <c r="H120" s="53"/>
      <c r="I120" s="53"/>
      <c r="J120" s="53"/>
      <c r="K120" s="53"/>
      <c r="L120" s="53"/>
      <c r="M120" s="53"/>
      <c r="N120" s="53"/>
      <c r="O120" s="53"/>
      <c r="P120" s="70"/>
      <c r="R120" s="73"/>
      <c r="S120" s="68"/>
      <c r="T120" s="53"/>
      <c r="U120" s="53"/>
      <c r="V120" s="53"/>
      <c r="W120" s="53"/>
      <c r="X120" s="53"/>
      <c r="Y120" s="53"/>
      <c r="Z120" s="53"/>
      <c r="AA120" s="53"/>
      <c r="AB120" s="53"/>
      <c r="AC120" s="53"/>
      <c r="AD120" s="53"/>
      <c r="AE120" s="53"/>
      <c r="AF120" s="70"/>
    </row>
    <row r="121" spans="2:32" s="65" customFormat="1">
      <c r="B121" s="73"/>
      <c r="C121" s="68"/>
      <c r="D121" s="53"/>
      <c r="E121" s="53"/>
      <c r="F121" s="53"/>
      <c r="G121" s="53"/>
      <c r="H121" s="53"/>
      <c r="I121" s="53"/>
      <c r="J121" s="53"/>
      <c r="K121" s="53"/>
      <c r="L121" s="53"/>
      <c r="M121" s="53"/>
      <c r="N121" s="53"/>
      <c r="O121" s="53"/>
      <c r="P121" s="70"/>
      <c r="R121" s="73"/>
      <c r="S121" s="68"/>
      <c r="T121" s="53"/>
      <c r="U121" s="53"/>
      <c r="V121" s="53"/>
      <c r="W121" s="53"/>
      <c r="X121" s="53"/>
      <c r="Y121" s="53"/>
      <c r="Z121" s="53"/>
      <c r="AA121" s="53"/>
      <c r="AB121" s="53"/>
      <c r="AC121" s="53"/>
      <c r="AD121" s="53"/>
      <c r="AE121" s="53"/>
      <c r="AF121" s="70"/>
    </row>
    <row r="122" spans="2:32" s="65" customFormat="1">
      <c r="B122" s="73"/>
      <c r="C122" s="68"/>
      <c r="D122" s="53"/>
      <c r="E122" s="53"/>
      <c r="F122" s="53"/>
      <c r="G122" s="53"/>
      <c r="H122" s="53"/>
      <c r="I122" s="53"/>
      <c r="J122" s="53"/>
      <c r="K122" s="53"/>
      <c r="L122" s="53"/>
      <c r="M122" s="53"/>
      <c r="N122" s="53"/>
      <c r="O122" s="53"/>
      <c r="P122" s="70"/>
      <c r="R122" s="73"/>
      <c r="S122" s="68"/>
      <c r="T122" s="53"/>
      <c r="U122" s="53"/>
      <c r="V122" s="53"/>
      <c r="W122" s="53"/>
      <c r="X122" s="53"/>
      <c r="Y122" s="53"/>
      <c r="Z122" s="53"/>
      <c r="AA122" s="53"/>
      <c r="AB122" s="53"/>
      <c r="AC122" s="53"/>
      <c r="AD122" s="53"/>
      <c r="AE122" s="53"/>
      <c r="AF122" s="70"/>
    </row>
    <row r="123" spans="2:32" s="65" customFormat="1">
      <c r="B123" s="73"/>
      <c r="C123" s="68"/>
      <c r="D123" s="53"/>
      <c r="E123" s="53"/>
      <c r="F123" s="53"/>
      <c r="G123" s="53"/>
      <c r="H123" s="53"/>
      <c r="I123" s="53"/>
      <c r="J123" s="53"/>
      <c r="K123" s="53"/>
      <c r="L123" s="53"/>
      <c r="M123" s="53"/>
      <c r="N123" s="53"/>
      <c r="O123" s="53"/>
      <c r="P123" s="70"/>
      <c r="R123" s="73"/>
      <c r="S123" s="68"/>
      <c r="T123" s="53"/>
      <c r="U123" s="53"/>
      <c r="V123" s="53"/>
      <c r="W123" s="53"/>
      <c r="X123" s="53"/>
      <c r="Y123" s="53"/>
      <c r="Z123" s="53"/>
      <c r="AA123" s="53"/>
      <c r="AB123" s="53"/>
      <c r="AC123" s="53"/>
      <c r="AD123" s="53"/>
      <c r="AE123" s="53"/>
      <c r="AF123" s="70"/>
    </row>
    <row r="124" spans="2:32" s="65" customFormat="1">
      <c r="B124" s="73"/>
      <c r="C124" s="68"/>
      <c r="D124" s="53"/>
      <c r="E124" s="53"/>
      <c r="F124" s="53"/>
      <c r="G124" s="53"/>
      <c r="H124" s="53"/>
      <c r="I124" s="53"/>
      <c r="J124" s="53"/>
      <c r="K124" s="53"/>
      <c r="L124" s="53"/>
      <c r="M124" s="53"/>
      <c r="N124" s="53"/>
      <c r="O124" s="53"/>
      <c r="P124" s="70"/>
      <c r="R124" s="73"/>
      <c r="S124" s="68"/>
      <c r="T124" s="53"/>
      <c r="U124" s="53"/>
      <c r="V124" s="53"/>
      <c r="W124" s="53"/>
      <c r="X124" s="53"/>
      <c r="Y124" s="53"/>
      <c r="Z124" s="53"/>
      <c r="AA124" s="53"/>
      <c r="AB124" s="53"/>
      <c r="AC124" s="53"/>
      <c r="AD124" s="53"/>
      <c r="AE124" s="53"/>
      <c r="AF124" s="70"/>
    </row>
    <row r="125" spans="2:32" s="65" customFormat="1">
      <c r="B125" s="73"/>
      <c r="C125" s="68"/>
      <c r="D125" s="53"/>
      <c r="E125" s="53"/>
      <c r="F125" s="53"/>
      <c r="G125" s="53"/>
      <c r="H125" s="53"/>
      <c r="I125" s="53"/>
      <c r="J125" s="53"/>
      <c r="K125" s="53"/>
      <c r="L125" s="53"/>
      <c r="M125" s="53"/>
      <c r="N125" s="53"/>
      <c r="O125" s="53"/>
      <c r="P125" s="70"/>
      <c r="R125" s="73"/>
      <c r="S125" s="68"/>
      <c r="T125" s="53"/>
      <c r="U125" s="53"/>
      <c r="V125" s="53"/>
      <c r="W125" s="53"/>
      <c r="X125" s="53"/>
      <c r="Y125" s="53"/>
      <c r="Z125" s="53"/>
      <c r="AA125" s="53"/>
      <c r="AB125" s="53"/>
      <c r="AC125" s="53"/>
      <c r="AD125" s="53"/>
      <c r="AE125" s="53"/>
      <c r="AF125" s="70"/>
    </row>
    <row r="126" spans="2:32" s="65" customFormat="1">
      <c r="B126" s="73"/>
      <c r="C126" s="68"/>
      <c r="D126" s="53"/>
      <c r="E126" s="53"/>
      <c r="F126" s="53"/>
      <c r="G126" s="53"/>
      <c r="H126" s="53"/>
      <c r="I126" s="53"/>
      <c r="J126" s="53"/>
      <c r="K126" s="53"/>
      <c r="L126" s="53"/>
      <c r="M126" s="53"/>
      <c r="N126" s="53"/>
      <c r="O126" s="53"/>
      <c r="P126" s="70"/>
      <c r="R126" s="73"/>
      <c r="S126" s="68"/>
      <c r="T126" s="53"/>
      <c r="U126" s="53"/>
      <c r="V126" s="53"/>
      <c r="W126" s="53"/>
      <c r="X126" s="53"/>
      <c r="Y126" s="53"/>
      <c r="Z126" s="53"/>
      <c r="AA126" s="53"/>
      <c r="AB126" s="53"/>
      <c r="AC126" s="53"/>
      <c r="AD126" s="53"/>
      <c r="AE126" s="53"/>
      <c r="AF126" s="70"/>
    </row>
    <row r="127" spans="2:32" s="65" customFormat="1">
      <c r="B127" s="73"/>
      <c r="C127" s="68"/>
      <c r="D127" s="53"/>
      <c r="E127" s="53"/>
      <c r="F127" s="53"/>
      <c r="G127" s="53"/>
      <c r="H127" s="53"/>
      <c r="I127" s="53"/>
      <c r="J127" s="53"/>
      <c r="K127" s="53"/>
      <c r="L127" s="53"/>
      <c r="M127" s="53"/>
      <c r="N127" s="53"/>
      <c r="O127" s="53"/>
      <c r="P127" s="70"/>
      <c r="R127" s="73"/>
      <c r="S127" s="68"/>
      <c r="T127" s="53"/>
      <c r="U127" s="53"/>
      <c r="V127" s="53"/>
      <c r="W127" s="53"/>
      <c r="X127" s="53"/>
      <c r="Y127" s="53"/>
      <c r="Z127" s="53"/>
      <c r="AA127" s="53"/>
      <c r="AB127" s="53"/>
      <c r="AC127" s="53"/>
      <c r="AD127" s="53"/>
      <c r="AE127" s="53"/>
      <c r="AF127" s="70"/>
    </row>
    <row r="128" spans="2:32" s="65" customFormat="1">
      <c r="D128" s="70"/>
      <c r="E128" s="70"/>
      <c r="F128" s="70"/>
      <c r="G128" s="70"/>
      <c r="H128" s="70"/>
      <c r="I128" s="70"/>
      <c r="J128" s="70"/>
      <c r="K128" s="70"/>
      <c r="L128" s="70"/>
      <c r="M128" s="70"/>
      <c r="N128" s="70"/>
      <c r="O128" s="70"/>
      <c r="P128" s="70"/>
      <c r="T128" s="70"/>
      <c r="U128" s="70"/>
      <c r="V128" s="70"/>
      <c r="W128" s="70"/>
      <c r="X128" s="70"/>
      <c r="Y128" s="70"/>
      <c r="Z128" s="70"/>
      <c r="AA128" s="70"/>
      <c r="AB128" s="70"/>
      <c r="AC128" s="70"/>
      <c r="AD128" s="70"/>
      <c r="AE128" s="70"/>
      <c r="AF128" s="70"/>
    </row>
    <row r="129" s="65" customFormat="1"/>
    <row r="130" s="65" customFormat="1"/>
    <row r="131" s="65" customFormat="1"/>
    <row r="132" s="65" customFormat="1"/>
    <row r="133" s="65" customFormat="1"/>
    <row r="134" s="65" customFormat="1"/>
    <row r="135" s="65" customFormat="1"/>
    <row r="136" s="65" customFormat="1"/>
    <row r="137" s="65" customFormat="1"/>
    <row r="138" s="65" customFormat="1"/>
    <row r="139" s="65" customFormat="1"/>
    <row r="140" s="65" customFormat="1"/>
    <row r="141" s="65" customFormat="1"/>
    <row r="142" s="65" customFormat="1"/>
    <row r="143" s="65" customFormat="1"/>
    <row r="144" s="65" customFormat="1"/>
    <row r="145" s="65" customFormat="1"/>
    <row r="146" s="65" customFormat="1"/>
    <row r="147" s="65" customFormat="1"/>
    <row r="148" s="65" customFormat="1"/>
    <row r="149" s="65" customFormat="1"/>
    <row r="150" s="65" customFormat="1"/>
    <row r="151" s="65" customFormat="1"/>
    <row r="152" s="65" customFormat="1"/>
    <row r="153" s="65" customFormat="1"/>
    <row r="154" s="65" customFormat="1"/>
    <row r="155" s="65" customFormat="1"/>
    <row r="156" s="65" customFormat="1"/>
    <row r="157" s="65" customFormat="1"/>
    <row r="158" s="65" customFormat="1"/>
    <row r="159" s="65" customFormat="1"/>
    <row r="160" s="65" customFormat="1"/>
    <row r="161" s="65" customFormat="1"/>
    <row r="162" s="65" customFormat="1"/>
    <row r="163" s="65" customFormat="1"/>
    <row r="164" s="65" customFormat="1"/>
    <row r="165" s="65" customFormat="1"/>
    <row r="166" s="65" customFormat="1"/>
    <row r="167" s="65" customFormat="1"/>
    <row r="168" s="65" customFormat="1"/>
    <row r="169" s="65" customFormat="1"/>
    <row r="170" s="65" customFormat="1"/>
    <row r="171" s="65" customFormat="1"/>
    <row r="172" s="65" customFormat="1"/>
    <row r="173" s="65" customFormat="1"/>
    <row r="174" s="65" customFormat="1"/>
    <row r="175" s="65" customFormat="1"/>
    <row r="176" s="65" customFormat="1"/>
    <row r="177" s="65" customFormat="1"/>
    <row r="178" s="65" customFormat="1"/>
    <row r="179" s="65" customFormat="1"/>
  </sheetData>
  <sheetProtection password="E678" sheet="1" objects="1" scenarios="1"/>
  <mergeCells count="14">
    <mergeCell ref="M2:O3"/>
    <mergeCell ref="F21:L22"/>
    <mergeCell ref="M21:O22"/>
    <mergeCell ref="B2:C4"/>
    <mergeCell ref="B5:B7"/>
    <mergeCell ref="B8:B11"/>
    <mergeCell ref="D2:E3"/>
    <mergeCell ref="F2:L3"/>
    <mergeCell ref="B27:B30"/>
    <mergeCell ref="B31:B36"/>
    <mergeCell ref="B12:B17"/>
    <mergeCell ref="B21:C23"/>
    <mergeCell ref="D21:E22"/>
    <mergeCell ref="B24:B2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AR179"/>
  <sheetViews>
    <sheetView topLeftCell="A18" zoomScale="80" zoomScaleNormal="80" workbookViewId="0">
      <selection activeCell="D21" sqref="D21:O23"/>
    </sheetView>
  </sheetViews>
  <sheetFormatPr defaultColWidth="9.140625" defaultRowHeight="15"/>
  <cols>
    <col min="1" max="1" width="9.140625" style="56"/>
    <col min="2" max="2" width="15.7109375" style="56" customWidth="1"/>
    <col min="3" max="3" width="48.7109375" style="56" customWidth="1"/>
    <col min="4" max="17" width="9.140625" style="56"/>
    <col min="18" max="18" width="15.7109375" style="65" customWidth="1"/>
    <col min="19" max="19" width="48.7109375" style="65" customWidth="1"/>
    <col min="20" max="44" width="9.140625" style="65"/>
    <col min="45" max="16384" width="9.140625" style="56"/>
  </cols>
  <sheetData>
    <row r="1" spans="2:32">
      <c r="D1" s="56" t="s">
        <v>72</v>
      </c>
    </row>
    <row r="2" spans="2:32" ht="14.45" customHeight="1">
      <c r="B2" s="107" t="s">
        <v>62</v>
      </c>
      <c r="C2" s="105"/>
      <c r="D2" s="103" t="s">
        <v>0</v>
      </c>
      <c r="E2" s="103"/>
      <c r="F2" s="103" t="s">
        <v>1</v>
      </c>
      <c r="G2" s="103"/>
      <c r="H2" s="103"/>
      <c r="I2" s="103"/>
      <c r="J2" s="103"/>
      <c r="K2" s="103"/>
      <c r="L2" s="103"/>
      <c r="M2" s="103" t="s">
        <v>2</v>
      </c>
      <c r="N2" s="103"/>
      <c r="O2" s="103"/>
      <c r="R2" s="76"/>
      <c r="S2" s="75"/>
      <c r="T2" s="74"/>
      <c r="U2" s="74"/>
      <c r="V2" s="74"/>
      <c r="W2" s="74"/>
      <c r="X2" s="74"/>
      <c r="Y2" s="74"/>
      <c r="Z2" s="74"/>
      <c r="AA2" s="74"/>
      <c r="AB2" s="74"/>
      <c r="AC2" s="74"/>
      <c r="AD2" s="74"/>
      <c r="AE2" s="74"/>
    </row>
    <row r="3" spans="2:32">
      <c r="B3" s="105"/>
      <c r="C3" s="105"/>
      <c r="D3" s="103"/>
      <c r="E3" s="103"/>
      <c r="F3" s="103"/>
      <c r="G3" s="103"/>
      <c r="H3" s="103"/>
      <c r="I3" s="103"/>
      <c r="J3" s="103"/>
      <c r="K3" s="103"/>
      <c r="L3" s="103"/>
      <c r="M3" s="103"/>
      <c r="N3" s="103"/>
      <c r="O3" s="103"/>
      <c r="R3" s="75"/>
      <c r="S3" s="75"/>
      <c r="T3" s="66"/>
      <c r="U3" s="66"/>
      <c r="V3" s="66"/>
      <c r="W3" s="66"/>
      <c r="X3" s="66"/>
      <c r="Y3" s="66"/>
      <c r="Z3" s="66"/>
      <c r="AA3" s="66"/>
      <c r="AB3" s="66"/>
      <c r="AC3" s="66"/>
      <c r="AD3" s="66"/>
      <c r="AE3" s="66"/>
    </row>
    <row r="4" spans="2:32" ht="138">
      <c r="B4" s="105"/>
      <c r="C4" s="105"/>
      <c r="D4" s="97" t="s">
        <v>102</v>
      </c>
      <c r="E4" s="97" t="s">
        <v>103</v>
      </c>
      <c r="F4" s="97" t="s">
        <v>104</v>
      </c>
      <c r="G4" s="97" t="s">
        <v>105</v>
      </c>
      <c r="H4" s="97" t="s">
        <v>106</v>
      </c>
      <c r="I4" s="97" t="s">
        <v>107</v>
      </c>
      <c r="J4" s="97" t="s">
        <v>108</v>
      </c>
      <c r="K4" s="97" t="s">
        <v>12</v>
      </c>
      <c r="L4" s="97" t="s">
        <v>109</v>
      </c>
      <c r="M4" s="97" t="s">
        <v>110</v>
      </c>
      <c r="N4" s="97" t="s">
        <v>111</v>
      </c>
      <c r="O4" s="97" t="s">
        <v>112</v>
      </c>
      <c r="R4" s="75"/>
      <c r="S4" s="75"/>
      <c r="T4" s="59"/>
      <c r="U4" s="59"/>
      <c r="V4" s="59"/>
      <c r="W4" s="59"/>
      <c r="X4" s="59"/>
      <c r="Y4" s="59"/>
      <c r="Z4" s="59"/>
      <c r="AA4" s="59"/>
      <c r="AB4" s="59"/>
      <c r="AC4" s="59"/>
      <c r="AD4" s="59"/>
      <c r="AE4" s="59"/>
    </row>
    <row r="5" spans="2:32">
      <c r="B5" s="102" t="s">
        <v>36</v>
      </c>
      <c r="C5" s="80" t="s">
        <v>17</v>
      </c>
      <c r="D5" s="93">
        <f>(((('Indicator 0'!$P$20*'Indicator 0'!F4)+(Abrasion_indicator!$K$26*Abrasion_indicator!F4))/('Indicator 0'!F4+Abrasion_indicator!F4))*'Wellbeing Base'!F4)*'Ecosystem Area'!$F20/10000</f>
        <v>1100.2344700680057</v>
      </c>
      <c r="E5" s="93">
        <f>(((('Indicator 0'!$P$20*'Indicator 0'!G4)+(Abrasion_indicator!$K$26*Abrasion_indicator!G4))/('Indicator 0'!G4+Abrasion_indicator!G4))*'Wellbeing Base'!G4)*'Ecosystem Area'!$F20/10000</f>
        <v>12.554954364025148</v>
      </c>
      <c r="F5" s="93">
        <f>(((('Indicator 0'!$P$20*'Indicator 0'!H4)+(Abrasion_indicator!$K$26*Abrasion_indicator!H4))/('Indicator 0'!H4+Abrasion_indicator!H4))*'Wellbeing Base'!H4)*'Ecosystem Area'!$F20/10000</f>
        <v>2.5177190261207341</v>
      </c>
      <c r="G5" s="93">
        <f>(((('Indicator 0'!$P$20*'Indicator 0'!I4)+(Abrasion_indicator!$K$26*Abrasion_indicator!I4))/('Indicator 0'!I4+Abrasion_indicator!I4))*'Wellbeing Base'!I4)*'Ecosystem Area'!$F20/10000</f>
        <v>10.038192581772643</v>
      </c>
      <c r="H5" s="93">
        <f>(((('Indicator 0'!$P$20*'Indicator 0'!J4)+(Abrasion_indicator!$K$26*Abrasion_indicator!J4))/('Indicator 0'!J4+Abrasion_indicator!J4))*'Wellbeing Base'!J4)*'Ecosystem Area'!$F20/10000</f>
        <v>5.8933861574046986</v>
      </c>
      <c r="I5" s="93">
        <f>(((('Indicator 0'!$P$20*'Indicator 0'!K4)+(Abrasion_indicator!$K$26*Abrasion_indicator!K4))/('Indicator 0'!K4+Abrasion_indicator!K4))*'Wellbeing Base'!K4)*'Ecosystem Area'!$F20/10000</f>
        <v>4.235537224862</v>
      </c>
      <c r="J5" s="93">
        <f>(((('Indicator 0'!$P$20*'Indicator 0'!L4)+(Abrasion_indicator!$K$26*Abrasion_indicator!L4))/('Indicator 0'!L4+Abrasion_indicator!L4))*'Wellbeing Base'!L4)*'Ecosystem Area'!$F20/10000</f>
        <v>7.2331574390406077</v>
      </c>
      <c r="K5" s="93">
        <f>(((('Indicator 0'!$P$20*'Indicator 0'!M4)+(Abrasion_indicator!$K$26*Abrasion_indicator!M4))/('Indicator 0'!M4+Abrasion_indicator!M4))*'Wellbeing Base'!M4)*'Ecosystem Area'!$F20/10000</f>
        <v>86.90671505757706</v>
      </c>
      <c r="L5" s="93">
        <f>(((('Indicator 0'!$P$20*'Indicator 0'!N4)+(Abrasion_indicator!$K$26*Abrasion_indicator!N4))/('Indicator 0'!N4+Abrasion_indicator!N4))*'Wellbeing Base'!N4)*'Ecosystem Area'!$F20/10000</f>
        <v>0</v>
      </c>
      <c r="M5" s="93">
        <f>(((('Indicator 0'!$P$20*'Indicator 0'!O4)+(Abrasion_indicator!$K$26*Abrasion_indicator!O4))/('Indicator 0'!O4+Abrasion_indicator!O4))*'Wellbeing Base'!O4)*'Ecosystem Area'!$F20/10000</f>
        <v>101.37097622349938</v>
      </c>
      <c r="N5" s="93">
        <f>(((('Indicator 0'!$P$20*'Indicator 0'!P4)+(Abrasion_indicator!$K$26*Abrasion_indicator!P4))/('Indicator 0'!P4+Abrasion_indicator!P4))*'Wellbeing Base'!P4)*'Ecosystem Area'!$F20/10000</f>
        <v>5.7337929630066151</v>
      </c>
      <c r="O5" s="93">
        <f>(((('Indicator 0'!$P$20*'Indicator 0'!Q4)+(Abrasion_indicator!$K$26*Abrasion_indicator!Q4))/('Indicator 0'!Q4+Abrasion_indicator!Q4))*'Wellbeing Base'!Q4)*'Ecosystem Area'!$F20/10000</f>
        <v>5.6893537935922049</v>
      </c>
      <c r="P5" s="70">
        <f>SUM(D5:O5)</f>
        <v>1342.4082548989065</v>
      </c>
      <c r="R5" s="73"/>
      <c r="S5" s="68"/>
      <c r="T5" s="53"/>
      <c r="U5" s="53"/>
      <c r="V5" s="53"/>
      <c r="W5" s="53"/>
      <c r="X5" s="53"/>
      <c r="Y5" s="53"/>
      <c r="Z5" s="53"/>
      <c r="AA5" s="53"/>
      <c r="AB5" s="53"/>
      <c r="AC5" s="53"/>
      <c r="AD5" s="53"/>
      <c r="AE5" s="53"/>
      <c r="AF5" s="70"/>
    </row>
    <row r="6" spans="2:32">
      <c r="B6" s="102"/>
      <c r="C6" s="80" t="s">
        <v>18</v>
      </c>
      <c r="D6" s="93">
        <f>(((('Indicator 0'!$P$20*'Indicator 0'!F5)+(Abrasion_indicator!$K$26*Abrasion_indicator!F5))/('Indicator 0'!F5+Abrasion_indicator!F5))*'Wellbeing Base'!F5)*'Ecosystem Area'!$F21/10000</f>
        <v>460.73904244320977</v>
      </c>
      <c r="E6" s="93">
        <f>(((('Indicator 0'!$P$20*'Indicator 0'!G5)+(Abrasion_indicator!$K$26*Abrasion_indicator!G5))/('Indicator 0'!G5+Abrasion_indicator!G5))*'Wellbeing Base'!G5)*'Ecosystem Area'!$F21/10000</f>
        <v>5.2575680993175933</v>
      </c>
      <c r="F6" s="93">
        <f>(((('Indicator 0'!$P$20*'Indicator 0'!H5)+(Abrasion_indicator!$K$26*Abrasion_indicator!H5))/('Indicator 0'!H5+Abrasion_indicator!H5))*'Wellbeing Base'!H5)*'Ecosystem Area'!$F21/10000</f>
        <v>1.0543311310399295</v>
      </c>
      <c r="G6" s="93">
        <f>(((('Indicator 0'!$P$20*'Indicator 0'!I5)+(Abrasion_indicator!$K$26*Abrasion_indicator!I5))/('Indicator 0'!I5+Abrasion_indicator!I5))*'Wellbeing Base'!I5)*'Ecosystem Area'!$F21/10000</f>
        <v>4.2036378279446076</v>
      </c>
      <c r="H6" s="93">
        <f>(((('Indicator 0'!$P$20*'Indicator 0'!J5)+(Abrasion_indicator!$K$26*Abrasion_indicator!J5))/('Indicator 0'!J5+Abrasion_indicator!J5))*'Wellbeing Base'!J5)*'Ecosystem Area'!$F21/10000</f>
        <v>2.4679403970527067</v>
      </c>
      <c r="I6" s="93">
        <f>(((('Indicator 0'!$P$20*'Indicator 0'!K5)+(Abrasion_indicator!$K$26*Abrasion_indicator!K5))/('Indicator 0'!K5+Abrasion_indicator!K5))*'Wellbeing Base'!K5)*'Ecosystem Area'!$F21/10000</f>
        <v>1.7736922613366823</v>
      </c>
      <c r="J6" s="93">
        <f>(((('Indicator 0'!$P$20*'Indicator 0'!L5)+(Abrasion_indicator!$K$26*Abrasion_indicator!L5))/('Indicator 0'!L5+Abrasion_indicator!L5))*'Wellbeing Base'!L5)*'Ecosystem Area'!$F21/10000</f>
        <v>3.0289889318760936</v>
      </c>
      <c r="K6" s="93">
        <f>(((('Indicator 0'!$P$20*'Indicator 0'!M5)+(Abrasion_indicator!$K$26*Abrasion_indicator!M5))/('Indicator 0'!M5+Abrasion_indicator!M5))*'Wellbeing Base'!M5)*'Ecosystem Area'!$F21/10000</f>
        <v>36.393439550242384</v>
      </c>
      <c r="L6" s="93">
        <f>(((('Indicator 0'!$P$20*'Indicator 0'!N5)+(Abrasion_indicator!$K$26*Abrasion_indicator!N5))/('Indicator 0'!N5+Abrasion_indicator!N5))*'Wellbeing Base'!N5)*'Ecosystem Area'!$F21/10000</f>
        <v>70.456595871945225</v>
      </c>
      <c r="M6" s="93">
        <f>(((('Indicator 0'!$P$20*'Indicator 0'!O5)+(Abrasion_indicator!$K$26*Abrasion_indicator!O5))/('Indicator 0'!O5+Abrasion_indicator!O5))*'Wellbeing Base'!O5)*'Ecosystem Area'!$F21/10000</f>
        <v>42.450557392427108</v>
      </c>
      <c r="N6" s="93">
        <f>(((('Indicator 0'!$P$20*'Indicator 0'!P5)+(Abrasion_indicator!$K$26*Abrasion_indicator!P5))/('Indicator 0'!P5+Abrasion_indicator!P5))*'Wellbeing Base'!P5)*'Ecosystem Area'!$F21/10000</f>
        <v>2.4011084466204671</v>
      </c>
      <c r="O6" s="93">
        <f>(((('Indicator 0'!$P$20*'Indicator 0'!Q5)+(Abrasion_indicator!$K$26*Abrasion_indicator!Q5))/('Indicator 0'!Q5+Abrasion_indicator!Q5))*'Wellbeing Base'!Q5)*'Ecosystem Area'!$F21/10000</f>
        <v>2.3824989039093567</v>
      </c>
      <c r="P6" s="70">
        <f t="shared" ref="P6:P17" si="0">SUM(D6:O6)</f>
        <v>632.60940125692184</v>
      </c>
      <c r="R6" s="73"/>
      <c r="S6" s="68"/>
      <c r="T6" s="53"/>
      <c r="U6" s="53"/>
      <c r="V6" s="53"/>
      <c r="W6" s="53"/>
      <c r="X6" s="53"/>
      <c r="Y6" s="53"/>
      <c r="Z6" s="53"/>
      <c r="AA6" s="53"/>
      <c r="AB6" s="53"/>
      <c r="AC6" s="53"/>
      <c r="AD6" s="53"/>
      <c r="AE6" s="53"/>
      <c r="AF6" s="70"/>
    </row>
    <row r="7" spans="2:32">
      <c r="B7" s="102"/>
      <c r="C7" s="80" t="s">
        <v>19</v>
      </c>
      <c r="D7" s="93">
        <f>(((('Indicator 0'!$P$20*'Indicator 0'!F6)+(Abrasion_indicator!$K$26*Abrasion_indicator!F6))/('Indicator 0'!F6+Abrasion_indicator!F6))*'Wellbeing Base'!F6)*'Ecosystem Area'!$F22/10000</f>
        <v>265.65402066825169</v>
      </c>
      <c r="E7" s="93">
        <f>(((('Indicator 0'!$P$20*'Indicator 0'!G6)+(Abrasion_indicator!$K$26*Abrasion_indicator!G6))/('Indicator 0'!G6+Abrasion_indicator!G6))*'Wellbeing Base'!G6)*'Ecosystem Area'!$F22/10000</f>
        <v>6.0628424155871778</v>
      </c>
      <c r="F7" s="93">
        <f>(((('Indicator 0'!$P$20*'Indicator 0'!H6)+(Abrasion_indicator!$K$26*Abrasion_indicator!H6))/('Indicator 0'!H6+Abrasion_indicator!H6))*'Wellbeing Base'!H6)*'Ecosystem Area'!$F22/10000</f>
        <v>1.2158175378028044</v>
      </c>
      <c r="G7" s="93">
        <f>(((('Indicator 0'!$P$20*'Indicator 0'!I6)+(Abrasion_indicator!$K$26*Abrasion_indicator!I6))/('Indicator 0'!I6+Abrasion_indicator!I6))*'Wellbeing Base'!I6)*'Ecosystem Area'!$F22/10000</f>
        <v>4.8474871350382109</v>
      </c>
      <c r="H7" s="93">
        <f>(((('Indicator 0'!$P$20*'Indicator 0'!J6)+(Abrasion_indicator!$K$26*Abrasion_indicator!J6))/('Indicator 0'!J6+Abrasion_indicator!J6))*'Wellbeing Base'!J6)*'Ecosystem Area'!$F22/10000</f>
        <v>2.845941970839009</v>
      </c>
      <c r="I7" s="93">
        <f>(((('Indicator 0'!$P$20*'Indicator 0'!K6)+(Abrasion_indicator!$K$26*Abrasion_indicator!K6))/('Indicator 0'!K6+Abrasion_indicator!K6))*'Wellbeing Base'!K6)*'Ecosystem Area'!$F22/10000</f>
        <v>2.0453594648876816</v>
      </c>
      <c r="J7" s="93">
        <f>(((('Indicator 0'!$P$20*'Indicator 0'!L6)+(Abrasion_indicator!$K$26*Abrasion_indicator!L6))/('Indicator 0'!L6+Abrasion_indicator!L6))*'Wellbeing Base'!L6)*'Ecosystem Area'!$F22/10000</f>
        <v>3.492923386937409</v>
      </c>
      <c r="K7" s="93">
        <f>(((('Indicator 0'!$P$20*'Indicator 0'!M6)+(Abrasion_indicator!$K$26*Abrasion_indicator!M6))/('Indicator 0'!M6+Abrasion_indicator!M6))*'Wellbeing Base'!M6)*'Ecosystem Area'!$F22/10000</f>
        <v>41.967633093132257</v>
      </c>
      <c r="L7" s="93">
        <f>(((('Indicator 0'!$P$20*'Indicator 0'!N6)+(Abrasion_indicator!$K$26*Abrasion_indicator!N6))/('Indicator 0'!N6+Abrasion_indicator!N6))*'Wellbeing Base'!N6)*'Ecosystem Area'!$F22/10000</f>
        <v>81.248065615309514</v>
      </c>
      <c r="M7" s="93">
        <f>(((('Indicator 0'!$P$20*'Indicator 0'!O6)+(Abrasion_indicator!$K$26*Abrasion_indicator!O6))/('Indicator 0'!O6+Abrasion_indicator!O6))*'Wellbeing Base'!O6)*'Ecosystem Area'!$F22/10000</f>
        <v>48.952488120416433</v>
      </c>
      <c r="N7" s="93">
        <f>(((('Indicator 0'!$P$20*'Indicator 0'!P6)+(Abrasion_indicator!$K$26*Abrasion_indicator!P6))/('Indicator 0'!P6+Abrasion_indicator!P6))*'Wellbeing Base'!P6)*'Ecosystem Area'!$F22/10000</f>
        <v>2.7688737187226748</v>
      </c>
      <c r="O7" s="93">
        <f>(((('Indicator 0'!$P$20*'Indicator 0'!Q6)+(Abrasion_indicator!$K$26*Abrasion_indicator!Q6))/('Indicator 0'!Q6+Abrasion_indicator!Q6))*'Wellbeing Base'!Q6)*'Ecosystem Area'!$F22/10000</f>
        <v>2.7474138493016307</v>
      </c>
      <c r="P7" s="70">
        <f t="shared" si="0"/>
        <v>463.84886697622642</v>
      </c>
      <c r="R7" s="73"/>
      <c r="S7" s="68"/>
      <c r="T7" s="53"/>
      <c r="U7" s="53"/>
      <c r="V7" s="53"/>
      <c r="W7" s="53"/>
      <c r="X7" s="53"/>
      <c r="Y7" s="53"/>
      <c r="Z7" s="53"/>
      <c r="AA7" s="53"/>
      <c r="AB7" s="53"/>
      <c r="AC7" s="53"/>
      <c r="AD7" s="53"/>
      <c r="AE7" s="53"/>
      <c r="AF7" s="70"/>
    </row>
    <row r="8" spans="2:32">
      <c r="B8" s="102" t="s">
        <v>37</v>
      </c>
      <c r="C8" s="80" t="s">
        <v>20</v>
      </c>
      <c r="D8" s="93">
        <f>(((('Indicator 0'!$P$20*'Indicator 0'!F7)+(Abrasion_indicator!$K$26*Abrasion_indicator!F7))/('Indicator 0'!F7+Abrasion_indicator!F7))*'Wellbeing Base'!F7)*'Ecosystem Area'!$F23/10000</f>
        <v>0</v>
      </c>
      <c r="E8" s="93">
        <f>(((('Indicator 0'!$P$20*'Indicator 0'!G7)+(Abrasion_indicator!$K$26*Abrasion_indicator!G7))/('Indicator 0'!G7+Abrasion_indicator!G7))*'Wellbeing Base'!G7)*'Ecosystem Area'!$F23/10000</f>
        <v>27.768159737974482</v>
      </c>
      <c r="F8" s="93">
        <f>(((('Indicator 0'!$P$20*'Indicator 0'!H7)+(Abrasion_indicator!$K$26*Abrasion_indicator!H7))/('Indicator 0'!H7+Abrasion_indicator!H7))*'Wellbeing Base'!H7)*'Ecosystem Area'!$F23/10000</f>
        <v>0</v>
      </c>
      <c r="G8" s="93">
        <f>(((('Indicator 0'!$P$20*'Indicator 0'!I7)+(Abrasion_indicator!$K$26*Abrasion_indicator!I7))/('Indicator 0'!I7+Abrasion_indicator!I7))*'Wellbeing Base'!I7)*'Ecosystem Area'!$F23/10000</f>
        <v>11.100882050591855</v>
      </c>
      <c r="H8" s="93">
        <f>(((('Indicator 0'!$P$20*'Indicator 0'!J7)+(Abrasion_indicator!$K$26*Abrasion_indicator!J7))/('Indicator 0'!J7+Abrasion_indicator!J7))*'Wellbeing Base'!J7)*'Ecosystem Area'!$F23/10000</f>
        <v>6.5172872585382802</v>
      </c>
      <c r="I8" s="93">
        <f>(((('Indicator 0'!$P$20*'Indicator 0'!K7)+(Abrasion_indicator!$K$26*Abrasion_indicator!K7))/('Indicator 0'!K7+Abrasion_indicator!K7))*'Wellbeing Base'!K7)*'Ecosystem Area'!$F23/10000</f>
        <v>9.3678615489923729</v>
      </c>
      <c r="J8" s="93">
        <f>(((('Indicator 0'!$P$20*'Indicator 0'!L7)+(Abrasion_indicator!$K$26*Abrasion_indicator!L7))/('Indicator 0'!L7+Abrasion_indicator!L7))*'Wellbeing Base'!L7)*'Ecosystem Area'!$F23/10000</f>
        <v>10.665190561622218</v>
      </c>
      <c r="K8" s="93">
        <f>(((('Indicator 0'!$P$20*'Indicator 0'!M7)+(Abrasion_indicator!$K$26*Abrasion_indicator!M7))/('Indicator 0'!M7+Abrasion_indicator!M7))*'Wellbeing Base'!M7)*'Ecosystem Area'!$F23/10000</f>
        <v>192.21412328955225</v>
      </c>
      <c r="L8" s="93">
        <f>(((('Indicator 0'!$P$20*'Indicator 0'!N7)+(Abrasion_indicator!$K$26*Abrasion_indicator!N7))/('Indicator 0'!N7+Abrasion_indicator!N7))*'Wellbeing Base'!N7)*'Ecosystem Area'!$F23/10000</f>
        <v>372.12071661421305</v>
      </c>
      <c r="M8" s="93">
        <f>(((('Indicator 0'!$P$20*'Indicator 0'!O7)+(Abrasion_indicator!$K$26*Abrasion_indicator!O7))/('Indicator 0'!O7+Abrasion_indicator!O7))*'Wellbeing Base'!O7)*'Ecosystem Area'!$F23/10000</f>
        <v>224.20515271917608</v>
      </c>
      <c r="N8" s="93">
        <f>(((('Indicator 0'!$P$20*'Indicator 0'!P7)+(Abrasion_indicator!$K$26*Abrasion_indicator!P7))/('Indicator 0'!P7+Abrasion_indicator!P7))*'Wellbeing Base'!P7)*'Ecosystem Area'!$F23/10000</f>
        <v>12.681597581705299</v>
      </c>
      <c r="O8" s="93">
        <f>(((('Indicator 0'!$P$20*'Indicator 0'!Q7)+(Abrasion_indicator!$K$26*Abrasion_indicator!Q7))/('Indicator 0'!Q7+Abrasion_indicator!Q7))*'Wellbeing Base'!Q7)*'Ecosystem Area'!$F23/10000</f>
        <v>12.583310171082912</v>
      </c>
      <c r="P8" s="70">
        <f t="shared" si="0"/>
        <v>879.22428153344879</v>
      </c>
      <c r="R8" s="73"/>
      <c r="S8" s="68"/>
      <c r="T8" s="53"/>
      <c r="U8" s="53"/>
      <c r="V8" s="53"/>
      <c r="W8" s="53"/>
      <c r="X8" s="53"/>
      <c r="Y8" s="53"/>
      <c r="Z8" s="53"/>
      <c r="AA8" s="53"/>
      <c r="AB8" s="53"/>
      <c r="AC8" s="53"/>
      <c r="AD8" s="53"/>
      <c r="AE8" s="53"/>
      <c r="AF8" s="70"/>
    </row>
    <row r="9" spans="2:32">
      <c r="B9" s="102"/>
      <c r="C9" s="80" t="s">
        <v>38</v>
      </c>
      <c r="D9" s="93">
        <f>(((('Indicator 0'!$P$20*'Indicator 0'!F8)+(Abrasion_indicator!$K$26*Abrasion_indicator!F8))/('Indicator 0'!F8+Abrasion_indicator!F8))*'Wellbeing Base'!F8)*'Ecosystem Area'!$F24/10000</f>
        <v>0</v>
      </c>
      <c r="E9" s="93">
        <f>(((('Indicator 0'!$P$20*'Indicator 0'!G8)+(Abrasion_indicator!$K$26*Abrasion_indicator!G8))/('Indicator 0'!G8+Abrasion_indicator!G8))*'Wellbeing Base'!G8)*'Ecosystem Area'!$F24/10000</f>
        <v>4.0499822343056477</v>
      </c>
      <c r="F9" s="93">
        <f>(((('Indicator 0'!$P$20*'Indicator 0'!H8)+(Abrasion_indicator!$K$26*Abrasion_indicator!H8))/('Indicator 0'!H8+Abrasion_indicator!H8))*'Wellbeing Base'!H8)*'Ecosystem Area'!$F24/10000</f>
        <v>1.2182502259004466</v>
      </c>
      <c r="G9" s="93">
        <f>(((('Indicator 0'!$P$20*'Indicator 0'!I8)+(Abrasion_indicator!$K$26*Abrasion_indicator!I8))/('Indicator 0'!I8+Abrasion_indicator!I8))*'Wellbeing Base'!I8)*'Ecosystem Area'!$F24/10000</f>
        <v>0</v>
      </c>
      <c r="H9" s="93">
        <f>(((('Indicator 0'!$P$20*'Indicator 0'!J8)+(Abrasion_indicator!$K$26*Abrasion_indicator!J8))/('Indicator 0'!J8+Abrasion_indicator!J8))*'Wellbeing Base'!J8)*'Ecosystem Area'!$F24/10000</f>
        <v>0</v>
      </c>
      <c r="I9" s="93">
        <f>(((('Indicator 0'!$P$20*'Indicator 0'!K8)+(Abrasion_indicator!$K$26*Abrasion_indicator!K8))/('Indicator 0'!K8+Abrasion_indicator!K8))*'Wellbeing Base'!K8)*'Ecosystem Area'!$F24/10000</f>
        <v>1.0247259776537201</v>
      </c>
      <c r="J9" s="93">
        <f>(((('Indicator 0'!$P$20*'Indicator 0'!L8)+(Abrasion_indicator!$K$26*Abrasion_indicator!L8))/('Indicator 0'!L8+Abrasion_indicator!L8))*'Wellbeing Base'!L8)*'Ecosystem Area'!$F24/10000</f>
        <v>2.3332748392928786</v>
      </c>
      <c r="K9" s="93">
        <f>(((('Indicator 0'!$P$20*'Indicator 0'!M8)+(Abrasion_indicator!$K$26*Abrasion_indicator!M8))/('Indicator 0'!M8+Abrasion_indicator!M8))*'Wellbeing Base'!M8)*'Ecosystem Area'!$F24/10000</f>
        <v>42.051604707570704</v>
      </c>
      <c r="L9" s="93">
        <f>(((('Indicator 0'!$P$20*'Indicator 0'!N8)+(Abrasion_indicator!$K$26*Abrasion_indicator!N8))/('Indicator 0'!N8+Abrasion_indicator!N8))*'Wellbeing Base'!N8)*'Ecosystem Area'!$F24/10000</f>
        <v>0</v>
      </c>
      <c r="M9" s="93">
        <f>(((('Indicator 0'!$P$20*'Indicator 0'!O8)+(Abrasion_indicator!$K$26*Abrasion_indicator!O8))/('Indicator 0'!O8+Abrasion_indicator!O8))*'Wellbeing Base'!O8)*'Ecosystem Area'!$F24/10000</f>
        <v>49.050435494506559</v>
      </c>
      <c r="N9" s="93">
        <f>(((('Indicator 0'!$P$20*'Indicator 0'!P8)+(Abrasion_indicator!$K$26*Abrasion_indicator!P8))/('Indicator 0'!P8+Abrasion_indicator!P8))*'Wellbeing Base'!P8)*'Ecosystem Area'!$F24/10000</f>
        <v>0</v>
      </c>
      <c r="O9" s="93">
        <f>(((('Indicator 0'!$P$20*'Indicator 0'!Q8)+(Abrasion_indicator!$K$26*Abrasion_indicator!Q8))/('Indicator 0'!Q8+Abrasion_indicator!Q8))*'Wellbeing Base'!Q8)*'Ecosystem Area'!$F24/10000</f>
        <v>5.5058221130818881</v>
      </c>
      <c r="P9" s="70">
        <f t="shared" si="0"/>
        <v>105.23409559231185</v>
      </c>
      <c r="R9" s="73"/>
      <c r="S9" s="68"/>
      <c r="T9" s="53"/>
      <c r="U9" s="53"/>
      <c r="V9" s="53"/>
      <c r="W9" s="53"/>
      <c r="X9" s="53"/>
      <c r="Y9" s="53"/>
      <c r="Z9" s="53"/>
      <c r="AA9" s="53"/>
      <c r="AB9" s="53"/>
      <c r="AC9" s="53"/>
      <c r="AD9" s="53"/>
      <c r="AE9" s="53"/>
      <c r="AF9" s="70"/>
    </row>
    <row r="10" spans="2:32">
      <c r="B10" s="102"/>
      <c r="C10" s="80" t="s">
        <v>21</v>
      </c>
      <c r="D10" s="93">
        <f>(((('Indicator 0'!$P$20*'Indicator 0'!F9)+(Abrasion_indicator!$K$26*Abrasion_indicator!F9))/('Indicator 0'!F9+Abrasion_indicator!F9))*'Wellbeing Base'!F9)*'Ecosystem Area'!$F25/10000</f>
        <v>0</v>
      </c>
      <c r="E10" s="93">
        <f>(((('Indicator 0'!$P$20*'Indicator 0'!G9)+(Abrasion_indicator!$K$26*Abrasion_indicator!G9))/('Indicator 0'!G9+Abrasion_indicator!G9))*'Wellbeing Base'!G9)*'Ecosystem Area'!$F25/10000</f>
        <v>45.928095958926761</v>
      </c>
      <c r="F10" s="93">
        <f>(((('Indicator 0'!$P$20*'Indicator 0'!H9)+(Abrasion_indicator!$K$26*Abrasion_indicator!H9))/('Indicator 0'!H9+Abrasion_indicator!H9))*'Wellbeing Base'!H9)*'Ecosystem Area'!$F25/10000</f>
        <v>9.2102318874710871</v>
      </c>
      <c r="G10" s="93">
        <f>(((('Indicator 0'!$P$20*'Indicator 0'!I9)+(Abrasion_indicator!$K$26*Abrasion_indicator!I9))/('Indicator 0'!I9+Abrasion_indicator!I9))*'Wellbeing Base'!I9)*'Ecosystem Area'!$F25/10000</f>
        <v>18.360682913786064</v>
      </c>
      <c r="H10" s="93">
        <f>(((('Indicator 0'!$P$20*'Indicator 0'!J9)+(Abrasion_indicator!$K$26*Abrasion_indicator!J9))/('Indicator 0'!J9+Abrasion_indicator!J9))*'Wellbeing Base'!J9)*'Ecosystem Area'!$F25/10000</f>
        <v>10.779489797902999</v>
      </c>
      <c r="I10" s="93">
        <f>(((('Indicator 0'!$P$20*'Indicator 0'!K9)+(Abrasion_indicator!$K$26*Abrasion_indicator!K9))/('Indicator 0'!K9+Abrasion_indicator!K9))*'Wellbeing Base'!K9)*'Ecosystem Area'!$F25/10000</f>
        <v>15.494294480151456</v>
      </c>
      <c r="J10" s="93">
        <f>(((('Indicator 0'!$P$20*'Indicator 0'!L9)+(Abrasion_indicator!$K$26*Abrasion_indicator!L9))/('Indicator 0'!L9+Abrasion_indicator!L9))*'Wellbeing Base'!L9)*'Ecosystem Area'!$F25/10000</f>
        <v>17.640056098660118</v>
      </c>
      <c r="K10" s="93">
        <f>(((('Indicator 0'!$P$20*'Indicator 0'!M9)+(Abrasion_indicator!$K$26*Abrasion_indicator!M9))/('Indicator 0'!M9+Abrasion_indicator!M9))*'Wellbeing Base'!M9)*'Ecosystem Area'!$F25/10000</f>
        <v>317.91911248013747</v>
      </c>
      <c r="L10" s="93">
        <f>(((('Indicator 0'!$P$20*'Indicator 0'!N9)+(Abrasion_indicator!$K$26*Abrasion_indicator!N9))/('Indicator 0'!N9+Abrasion_indicator!N9))*'Wellbeing Base'!N9)*'Ecosystem Area'!$F25/10000</f>
        <v>615.48176552692348</v>
      </c>
      <c r="M10" s="93">
        <f>(((('Indicator 0'!$P$20*'Indicator 0'!O9)+(Abrasion_indicator!$K$26*Abrasion_indicator!O9))/('Indicator 0'!O9+Abrasion_indicator!O9))*'Wellbeing Base'!O9)*'Ecosystem Area'!$F25/10000</f>
        <v>370.83176795796089</v>
      </c>
      <c r="N10" s="93">
        <f>(((('Indicator 0'!$P$20*'Indicator 0'!P9)+(Abrasion_indicator!$K$26*Abrasion_indicator!P9))/('Indicator 0'!P9+Abrasion_indicator!P9))*'Wellbeing Base'!P9)*'Ecosystem Area'!$F25/10000</f>
        <v>20.975161340941636</v>
      </c>
      <c r="O10" s="93">
        <f>(((('Indicator 0'!$P$20*'Indicator 0'!Q9)+(Abrasion_indicator!$K$26*Abrasion_indicator!Q9))/('Indicator 0'!Q9+Abrasion_indicator!Q9))*'Wellbeing Base'!Q9)*'Ecosystem Area'!$F25/10000</f>
        <v>20.812595522060743</v>
      </c>
      <c r="P10" s="70">
        <f t="shared" si="0"/>
        <v>1463.4332539649226</v>
      </c>
      <c r="R10" s="73"/>
      <c r="S10" s="68"/>
      <c r="T10" s="53"/>
      <c r="U10" s="53"/>
      <c r="V10" s="53"/>
      <c r="W10" s="53"/>
      <c r="X10" s="53"/>
      <c r="Y10" s="53"/>
      <c r="Z10" s="53"/>
      <c r="AA10" s="53"/>
      <c r="AB10" s="53"/>
      <c r="AC10" s="53"/>
      <c r="AD10" s="53"/>
      <c r="AE10" s="53"/>
      <c r="AF10" s="70"/>
    </row>
    <row r="11" spans="2:32">
      <c r="B11" s="102"/>
      <c r="C11" s="80" t="s">
        <v>39</v>
      </c>
      <c r="D11" s="93">
        <f>(((('Indicator 0'!$P$20*'Indicator 0'!F10)+(Abrasion_indicator!$K$26*Abrasion_indicator!F10))/('Indicator 0'!F10+Abrasion_indicator!F10))*'Wellbeing Base'!F10)*'Ecosystem Area'!$F26/10000</f>
        <v>0</v>
      </c>
      <c r="E11" s="93">
        <f>(((('Indicator 0'!$P$20*'Indicator 0'!G10)+(Abrasion_indicator!$K$26*Abrasion_indicator!G10))/('Indicator 0'!G10+Abrasion_indicator!G10))*'Wellbeing Base'!G10)*'Ecosystem Area'!$F26/10000</f>
        <v>37.280344705237958</v>
      </c>
      <c r="F11" s="93">
        <f>(((('Indicator 0'!$P$20*'Indicator 0'!H10)+(Abrasion_indicator!$K$26*Abrasion_indicator!H10))/('Indicator 0'!H10+Abrasion_indicator!H10))*'Wellbeing Base'!H10)*'Ecosystem Area'!$F26/10000</f>
        <v>7.4760473390223288</v>
      </c>
      <c r="G11" s="93">
        <f>(((('Indicator 0'!$P$20*'Indicator 0'!I10)+(Abrasion_indicator!$K$26*Abrasion_indicator!I10))/('Indicator 0'!I10+Abrasion_indicator!I10))*'Wellbeing Base'!I10)*'Ecosystem Area'!$F26/10000</f>
        <v>14.903569890240068</v>
      </c>
      <c r="H11" s="93">
        <f>(((('Indicator 0'!$P$20*'Indicator 0'!J10)+(Abrasion_indicator!$K$26*Abrasion_indicator!J10))/('Indicator 0'!J10+Abrasion_indicator!J10))*'Wellbeing Base'!J10)*'Ecosystem Area'!$F26/10000</f>
        <v>8.7498313836437642</v>
      </c>
      <c r="I11" s="93">
        <f>(((('Indicator 0'!$P$20*'Indicator 0'!K10)+(Abrasion_indicator!$K$26*Abrasion_indicator!K10))/('Indicator 0'!K10+Abrasion_indicator!K10))*'Wellbeing Base'!K10)*'Ecosystem Area'!$F26/10000</f>
        <v>12.576890618350165</v>
      </c>
      <c r="J11" s="93">
        <f>(((('Indicator 0'!$P$20*'Indicator 0'!L10)+(Abrasion_indicator!$K$26*Abrasion_indicator!L10))/('Indicator 0'!L10+Abrasion_indicator!L10))*'Wellbeing Base'!L10)*'Ecosystem Area'!$F26/10000</f>
        <v>14.318629114646878</v>
      </c>
      <c r="K11" s="93">
        <f>(((('Indicator 0'!$P$20*'Indicator 0'!M10)+(Abrasion_indicator!$K$26*Abrasion_indicator!M10))/('Indicator 0'!M10+Abrasion_indicator!M10))*'Wellbeing Base'!M10)*'Ecosystem Area'!$F26/10000</f>
        <v>258.05846844254427</v>
      </c>
      <c r="L11" s="93">
        <f>(((('Indicator 0'!$P$20*'Indicator 0'!N10)+(Abrasion_indicator!$K$26*Abrasion_indicator!N10))/('Indicator 0'!N10+Abrasion_indicator!N10))*'Wellbeing Base'!N10)*'Ecosystem Area'!$F26/10000</f>
        <v>499.59337306628322</v>
      </c>
      <c r="M11" s="93">
        <f>(((('Indicator 0'!$P$20*'Indicator 0'!O10)+(Abrasion_indicator!$K$26*Abrasion_indicator!O10))/('Indicator 0'!O10+Abrasion_indicator!O10))*'Wellbeing Base'!O10)*'Ecosystem Area'!$F26/10000</f>
        <v>301.00825754869055</v>
      </c>
      <c r="N11" s="93">
        <f>(((('Indicator 0'!$P$20*'Indicator 0'!P10)+(Abrasion_indicator!$K$26*Abrasion_indicator!P10))/('Indicator 0'!P10+Abrasion_indicator!P10))*'Wellbeing Base'!P10)*'Ecosystem Area'!$F26/10000</f>
        <v>17.025771016886679</v>
      </c>
      <c r="O11" s="93">
        <f>(((('Indicator 0'!$P$20*'Indicator 0'!Q10)+(Abrasion_indicator!$K$26*Abrasion_indicator!Q10))/('Indicator 0'!Q10+Abrasion_indicator!Q10))*'Wellbeing Base'!Q10)*'Ecosystem Area'!$F26/10000</f>
        <v>16.893814539296383</v>
      </c>
      <c r="P11" s="70">
        <f t="shared" si="0"/>
        <v>1187.8849976648421</v>
      </c>
      <c r="R11" s="73"/>
      <c r="S11" s="68"/>
      <c r="T11" s="53"/>
      <c r="U11" s="53"/>
      <c r="V11" s="53"/>
      <c r="W11" s="53"/>
      <c r="X11" s="53"/>
      <c r="Y11" s="53"/>
      <c r="Z11" s="53"/>
      <c r="AA11" s="53"/>
      <c r="AB11" s="53"/>
      <c r="AC11" s="53"/>
      <c r="AD11" s="53"/>
      <c r="AE11" s="53"/>
      <c r="AF11" s="70"/>
    </row>
    <row r="12" spans="2:32">
      <c r="B12" s="102" t="s">
        <v>40</v>
      </c>
      <c r="C12" s="80" t="s">
        <v>41</v>
      </c>
      <c r="D12" s="93">
        <f>(((('Indicator 0'!$P$20*'Indicator 0'!F11)+(Abrasion_indicator!$K$26*Abrasion_indicator!F11))/('Indicator 0'!F11+Abrasion_indicator!F11))*'Wellbeing Base'!F11)*'Ecosystem Area'!$F27/10000</f>
        <v>0</v>
      </c>
      <c r="E12" s="93">
        <f>(((('Indicator 0'!$P$20*'Indicator 0'!G11)+(Abrasion_indicator!$K$26*Abrasion_indicator!G11))/('Indicator 0'!G11+Abrasion_indicator!G11))*'Wellbeing Base'!G11)*'Ecosystem Area'!$F27/10000</f>
        <v>180.1423465160191</v>
      </c>
      <c r="F12" s="93">
        <f>(((('Indicator 0'!$P$20*'Indicator 0'!H11)+(Abrasion_indicator!$K$26*Abrasion_indicator!H11))/('Indicator 0'!H11+Abrasion_indicator!H11))*'Wellbeing Base'!H11)*'Ecosystem Area'!$F27/10000</f>
        <v>54.187510374351554</v>
      </c>
      <c r="G12" s="93">
        <f>(((('Indicator 0'!$P$20*'Indicator 0'!I11)+(Abrasion_indicator!$K$26*Abrasion_indicator!I11))/('Indicator 0'!I11+Abrasion_indicator!I11))*'Wellbeing Base'!I11)*'Ecosystem Area'!$F27/10000</f>
        <v>108.02330582190623</v>
      </c>
      <c r="H12" s="93">
        <f>(((('Indicator 0'!$P$20*'Indicator 0'!J11)+(Abrasion_indicator!$K$26*Abrasion_indicator!J11))/('Indicator 0'!J11+Abrasion_indicator!J11))*'Wellbeing Base'!J11)*'Ecosystem Area'!$F27/10000</f>
        <v>63.420087831737483</v>
      </c>
      <c r="I12" s="93">
        <f>(((('Indicator 0'!$P$20*'Indicator 0'!K11)+(Abrasion_indicator!$K$26*Abrasion_indicator!K11))/('Indicator 0'!K11+Abrasion_indicator!K11))*'Wellbeing Base'!K11)*'Ecosystem Area'!$F27/10000</f>
        <v>91.159186125225659</v>
      </c>
      <c r="J12" s="93">
        <f>(((('Indicator 0'!$P$20*'Indicator 0'!L11)+(Abrasion_indicator!$K$26*Abrasion_indicator!L11))/('Indicator 0'!L11+Abrasion_indicator!L11))*'Wellbeing Base'!L11)*'Ecosystem Area'!$F27/10000</f>
        <v>0</v>
      </c>
      <c r="K12" s="93">
        <f>(((('Indicator 0'!$P$20*'Indicator 0'!M11)+(Abrasion_indicator!$K$26*Abrasion_indicator!M11))/('Indicator 0'!M11+Abrasion_indicator!M11))*'Wellbeing Base'!M11)*'Ecosystem Area'!$F27/10000</f>
        <v>0</v>
      </c>
      <c r="L12" s="93">
        <f>(((('Indicator 0'!$P$20*'Indicator 0'!N11)+(Abrasion_indicator!$K$26*Abrasion_indicator!N11))/('Indicator 0'!N11+Abrasion_indicator!N11))*'Wellbeing Base'!N11)*'Ecosystem Area'!$F27/10000</f>
        <v>0</v>
      </c>
      <c r="M12" s="93">
        <f>(((('Indicator 0'!$P$20*'Indicator 0'!O11)+(Abrasion_indicator!$K$26*Abrasion_indicator!O11))/('Indicator 0'!O11+Abrasion_indicator!O11))*'Wellbeing Base'!O11)*'Ecosystem Area'!$F27/10000</f>
        <v>0</v>
      </c>
      <c r="N12" s="93">
        <f>(((('Indicator 0'!$P$20*'Indicator 0'!P11)+(Abrasion_indicator!$K$26*Abrasion_indicator!P11))/('Indicator 0'!P11+Abrasion_indicator!P11))*'Wellbeing Base'!P11)*'Ecosystem Area'!$F27/10000</f>
        <v>123.40533730883666</v>
      </c>
      <c r="O12" s="93">
        <f>(((('Indicator 0'!$P$20*'Indicator 0'!Q11)+(Abrasion_indicator!$K$26*Abrasion_indicator!Q11))/('Indicator 0'!Q11+Abrasion_indicator!Q11))*'Wellbeing Base'!Q11)*'Ecosystem Area'!$F27/10000</f>
        <v>122.44889700366836</v>
      </c>
      <c r="P12" s="70">
        <f t="shared" si="0"/>
        <v>742.78667098174503</v>
      </c>
      <c r="R12" s="73"/>
      <c r="S12" s="68"/>
      <c r="T12" s="53"/>
      <c r="U12" s="53"/>
      <c r="V12" s="53"/>
      <c r="W12" s="53"/>
      <c r="X12" s="53"/>
      <c r="Y12" s="53"/>
      <c r="Z12" s="53"/>
      <c r="AA12" s="53"/>
      <c r="AB12" s="53"/>
      <c r="AC12" s="53"/>
      <c r="AD12" s="53"/>
      <c r="AE12" s="53"/>
      <c r="AF12" s="70"/>
    </row>
    <row r="13" spans="2:32">
      <c r="B13" s="102"/>
      <c r="C13" s="80" t="s">
        <v>42</v>
      </c>
      <c r="D13" s="93">
        <f>(((('Indicator 0'!$P$20*'Indicator 0'!F12)+(Abrasion_indicator!$K$26*Abrasion_indicator!F12))/('Indicator 0'!F12+Abrasion_indicator!F12))*'Wellbeing Base'!F12)*'Ecosystem Area'!$F28/10000</f>
        <v>0</v>
      </c>
      <c r="E13" s="93">
        <f>(((('Indicator 0'!$P$20*'Indicator 0'!G12)+(Abrasion_indicator!$K$26*Abrasion_indicator!G12))/('Indicator 0'!G12+Abrasion_indicator!G12))*'Wellbeing Base'!G12)*'Ecosystem Area'!$F28/10000</f>
        <v>277.77379949451461</v>
      </c>
      <c r="F13" s="93">
        <f>(((('Indicator 0'!$P$20*'Indicator 0'!H12)+(Abrasion_indicator!$K$26*Abrasion_indicator!H12))/('Indicator 0'!H12+Abrasion_indicator!H12))*'Wellbeing Base'!H12)*'Ecosystem Area'!$F28/10000</f>
        <v>83.555426766318831</v>
      </c>
      <c r="G13" s="93">
        <f>(((('Indicator 0'!$P$20*'Indicator 0'!I12)+(Abrasion_indicator!$K$26*Abrasion_indicator!I12))/('Indicator 0'!I12+Abrasion_indicator!I12))*'Wellbeing Base'!I12)*'Ecosystem Area'!$F28/10000</f>
        <v>166.56852024207717</v>
      </c>
      <c r="H13" s="93">
        <f>(((('Indicator 0'!$P$20*'Indicator 0'!J12)+(Abrasion_indicator!$K$26*Abrasion_indicator!J12))/('Indicator 0'!J12+Abrasion_indicator!J12))*'Wellbeing Base'!J12)*'Ecosystem Area'!$F28/10000</f>
        <v>97.791769131479697</v>
      </c>
      <c r="I13" s="93">
        <f>(((('Indicator 0'!$P$20*'Indicator 0'!K12)+(Abrasion_indicator!$K$26*Abrasion_indicator!K12))/('Indicator 0'!K12+Abrasion_indicator!K12))*'Wellbeing Base'!K12)*'Ecosystem Area'!$F28/10000</f>
        <v>140.56458116903596</v>
      </c>
      <c r="J13" s="93">
        <f>(((('Indicator 0'!$P$20*'Indicator 0'!L12)+(Abrasion_indicator!$K$26*Abrasion_indicator!L12))/('Indicator 0'!L12+Abrasion_indicator!L12))*'Wellbeing Base'!L12)*'Ecosystem Area'!$F28/10000</f>
        <v>160.03097788562363</v>
      </c>
      <c r="K13" s="93">
        <f>(((('Indicator 0'!$P$20*'Indicator 0'!M12)+(Abrasion_indicator!$K$26*Abrasion_indicator!M12))/('Indicator 0'!M12+Abrasion_indicator!M12))*'Wellbeing Base'!M12)*'Ecosystem Area'!$F28/10000</f>
        <v>0</v>
      </c>
      <c r="L13" s="93">
        <f>(((('Indicator 0'!$P$20*'Indicator 0'!N12)+(Abrasion_indicator!$K$26*Abrasion_indicator!N12))/('Indicator 0'!N12+Abrasion_indicator!N12))*'Wellbeing Base'!N12)*'Ecosystem Area'!$F28/10000</f>
        <v>0</v>
      </c>
      <c r="M13" s="93">
        <f>(((('Indicator 0'!$P$20*'Indicator 0'!O12)+(Abrasion_indicator!$K$26*Abrasion_indicator!O12))/('Indicator 0'!O12+Abrasion_indicator!O12))*'Wellbeing Base'!O12)*'Ecosystem Area'!$F28/10000</f>
        <v>0</v>
      </c>
      <c r="N13" s="93">
        <f>(((('Indicator 0'!$P$20*'Indicator 0'!P12)+(Abrasion_indicator!$K$26*Abrasion_indicator!P12))/('Indicator 0'!P12+Abrasion_indicator!P12))*'Wellbeing Base'!P12)*'Ecosystem Area'!$F28/10000</f>
        <v>190.28712618179148</v>
      </c>
      <c r="O13" s="93">
        <f>(((('Indicator 0'!$P$20*'Indicator 0'!Q12)+(Abrasion_indicator!$K$26*Abrasion_indicator!Q12))/('Indicator 0'!Q12+Abrasion_indicator!Q12))*'Wellbeing Base'!Q12)*'Ecosystem Area'!$F28/10000</f>
        <v>188.81232548837065</v>
      </c>
      <c r="P13" s="70">
        <f t="shared" si="0"/>
        <v>1305.384526359212</v>
      </c>
      <c r="R13" s="73"/>
      <c r="S13" s="68"/>
      <c r="T13" s="53"/>
      <c r="U13" s="53"/>
      <c r="V13" s="53"/>
      <c r="W13" s="53"/>
      <c r="X13" s="53"/>
      <c r="Y13" s="53"/>
      <c r="Z13" s="53"/>
      <c r="AA13" s="53"/>
      <c r="AB13" s="53"/>
      <c r="AC13" s="53"/>
      <c r="AD13" s="53"/>
      <c r="AE13" s="53"/>
      <c r="AF13" s="70"/>
    </row>
    <row r="14" spans="2:32">
      <c r="B14" s="102"/>
      <c r="C14" s="80" t="s">
        <v>43</v>
      </c>
      <c r="D14" s="93">
        <f>(((('Indicator 0'!$P$20*'Indicator 0'!F13)+(Abrasion_indicator!$K$26*Abrasion_indicator!F13))/('Indicator 0'!F13+Abrasion_indicator!F13))*'Wellbeing Base'!F13)*'Ecosystem Area'!$F29/10000</f>
        <v>0</v>
      </c>
      <c r="E14" s="93">
        <f>(((('Indicator 0'!$P$20*'Indicator 0'!G13)+(Abrasion_indicator!$K$26*Abrasion_indicator!G13))/('Indicator 0'!G13+Abrasion_indicator!G13))*'Wellbeing Base'!G13)*'Ecosystem Area'!$F29/10000</f>
        <v>1175.7307030831507</v>
      </c>
      <c r="F14" s="93">
        <f>(((('Indicator 0'!$P$20*'Indicator 0'!H13)+(Abrasion_indicator!$K$26*Abrasion_indicator!H13))/('Indicator 0'!H13+Abrasion_indicator!H13))*'Wellbeing Base'!H13)*'Ecosystem Area'!$F29/10000</f>
        <v>707.3286309734674</v>
      </c>
      <c r="G14" s="93">
        <f>(((('Indicator 0'!$P$20*'Indicator 0'!I13)+(Abrasion_indicator!$K$26*Abrasion_indicator!I13))/('Indicator 0'!I13+Abrasion_indicator!I13))*'Wellbeing Base'!I13)*'Ecosystem Area'!$F29/10000</f>
        <v>705.03310165365269</v>
      </c>
      <c r="H14" s="93">
        <f>(((('Indicator 0'!$P$20*'Indicator 0'!J13)+(Abrasion_indicator!$K$26*Abrasion_indicator!J13))/('Indicator 0'!J13+Abrasion_indicator!J13))*'Wellbeing Base'!J13)*'Ecosystem Area'!$F29/10000</f>
        <v>413.92235583748891</v>
      </c>
      <c r="I14" s="93">
        <f>(((('Indicator 0'!$P$20*'Indicator 0'!K13)+(Abrasion_indicator!$K$26*Abrasion_indicator!K13))/('Indicator 0'!K13+Abrasion_indicator!K13))*'Wellbeing Base'!K13)*'Ecosystem Area'!$F29/10000</f>
        <v>594.96645884963266</v>
      </c>
      <c r="J14" s="93">
        <f>(((('Indicator 0'!$P$20*'Indicator 0'!L13)+(Abrasion_indicator!$K$26*Abrasion_indicator!L13))/('Indicator 0'!L13+Abrasion_indicator!L13))*'Wellbeing Base'!L13)*'Ecosystem Area'!$F29/10000</f>
        <v>677.36170397260241</v>
      </c>
      <c r="K14" s="93">
        <f>(((('Indicator 0'!$P$20*'Indicator 0'!M13)+(Abrasion_indicator!$K$26*Abrasion_indicator!M13))/('Indicator 0'!M13+Abrasion_indicator!M13))*'Wellbeing Base'!M13)*'Ecosystem Area'!$F29/10000</f>
        <v>0</v>
      </c>
      <c r="L14" s="93">
        <f>(((('Indicator 0'!$P$20*'Indicator 0'!N13)+(Abrasion_indicator!$K$26*Abrasion_indicator!N13))/('Indicator 0'!N13+Abrasion_indicator!N13))*'Wellbeing Base'!N13)*'Ecosystem Area'!$F29/10000</f>
        <v>0</v>
      </c>
      <c r="M14" s="93">
        <f>(((('Indicator 0'!$P$20*'Indicator 0'!O13)+(Abrasion_indicator!$K$26*Abrasion_indicator!O13))/('Indicator 0'!O13+Abrasion_indicator!O13))*'Wellbeing Base'!O13)*'Ecosystem Area'!$F29/10000</f>
        <v>0</v>
      </c>
      <c r="N14" s="93">
        <f>(((('Indicator 0'!$P$20*'Indicator 0'!P13)+(Abrasion_indicator!$K$26*Abrasion_indicator!P13))/('Indicator 0'!P13+Abrasion_indicator!P13))*'Wellbeing Base'!P13)*'Ecosystem Area'!$F29/10000</f>
        <v>805.42663512729177</v>
      </c>
      <c r="O14" s="93">
        <f>(((('Indicator 0'!$P$20*'Indicator 0'!Q13)+(Abrasion_indicator!$K$26*Abrasion_indicator!Q13))/('Indicator 0'!Q13+Abrasion_indicator!Q13))*'Wellbeing Base'!Q13)*'Ecosystem Area'!$F29/10000</f>
        <v>799.18425928285058</v>
      </c>
      <c r="P14" s="70">
        <f t="shared" si="0"/>
        <v>5878.9538487801374</v>
      </c>
      <c r="R14" s="73"/>
      <c r="S14" s="68"/>
      <c r="T14" s="53"/>
      <c r="U14" s="53"/>
      <c r="V14" s="53"/>
      <c r="W14" s="53"/>
      <c r="X14" s="53"/>
      <c r="Y14" s="53"/>
      <c r="Z14" s="53"/>
      <c r="AA14" s="53"/>
      <c r="AB14" s="53"/>
      <c r="AC14" s="53"/>
      <c r="AD14" s="53"/>
      <c r="AE14" s="53"/>
      <c r="AF14" s="70"/>
    </row>
    <row r="15" spans="2:32">
      <c r="B15" s="102"/>
      <c r="C15" s="80" t="s">
        <v>44</v>
      </c>
      <c r="D15" s="93">
        <f>(((('Indicator 0'!$P$20*'Indicator 0'!F14)+(Abrasion_indicator!$K$26*Abrasion_indicator!F14))/('Indicator 0'!F14+Abrasion_indicator!F14))*'Wellbeing Base'!F14)*'Ecosystem Area'!$F30/10000</f>
        <v>0</v>
      </c>
      <c r="E15" s="93">
        <f>(((('Indicator 0'!$P$20*'Indicator 0'!G14)+(Abrasion_indicator!$K$26*Abrasion_indicator!G14))/('Indicator 0'!G14+Abrasion_indicator!G14))*'Wellbeing Base'!G14)*'Ecosystem Area'!$F30/10000</f>
        <v>1.6214314545699058</v>
      </c>
      <c r="F15" s="93">
        <f>(((('Indicator 0'!$P$20*'Indicator 0'!H14)+(Abrasion_indicator!$K$26*Abrasion_indicator!H14))/('Indicator 0'!H14+Abrasion_indicator!H14))*'Wellbeing Base'!H14)*'Ecosystem Area'!$F30/10000</f>
        <v>0.97546562998715802</v>
      </c>
      <c r="G15" s="93">
        <f>(((('Indicator 0'!$P$20*'Indicator 0'!I14)+(Abrasion_indicator!$K$26*Abrasion_indicator!I14))/('Indicator 0'!I14+Abrasion_indicator!I14))*'Wellbeing Base'!I14)*'Ecosystem Area'!$F30/10000</f>
        <v>0.97229990212594364</v>
      </c>
      <c r="H15" s="93">
        <f>(((('Indicator 0'!$P$20*'Indicator 0'!J14)+(Abrasion_indicator!$K$26*Abrasion_indicator!J14))/('Indicator 0'!J14+Abrasion_indicator!J14))*'Wellbeing Base'!J14)*'Ecosystem Area'!$F30/10000</f>
        <v>0.57083371706175201</v>
      </c>
      <c r="I15" s="93">
        <f>(((('Indicator 0'!$P$20*'Indicator 0'!K14)+(Abrasion_indicator!$K$26*Abrasion_indicator!K14))/('Indicator 0'!K14+Abrasion_indicator!K14))*'Wellbeing Base'!K14)*'Ecosystem Area'!$F30/10000</f>
        <v>0.82050875107974475</v>
      </c>
      <c r="J15" s="93">
        <f>(((('Indicator 0'!$P$20*'Indicator 0'!L14)+(Abrasion_indicator!$K$26*Abrasion_indicator!L14))/('Indicator 0'!L14+Abrasion_indicator!L14))*'Wellbeing Base'!L14)*'Ecosystem Area'!$F30/10000</f>
        <v>0.93413871906394597</v>
      </c>
      <c r="K15" s="93">
        <f>(((('Indicator 0'!$P$20*'Indicator 0'!M14)+(Abrasion_indicator!$K$26*Abrasion_indicator!M14))/('Indicator 0'!M14+Abrasion_indicator!M14))*'Wellbeing Base'!M14)*'Ecosystem Area'!$F30/10000</f>
        <v>16.835578687343279</v>
      </c>
      <c r="L15" s="93">
        <f>(((('Indicator 0'!$P$20*'Indicator 0'!N14)+(Abrasion_indicator!$K$26*Abrasion_indicator!N14))/('Indicator 0'!N14+Abrasion_indicator!N14))*'Wellbeing Base'!N14)*'Ecosystem Area'!$F30/10000</f>
        <v>48.889755070014253</v>
      </c>
      <c r="M15" s="93">
        <f>(((('Indicator 0'!$P$20*'Indicator 0'!O14)+(Abrasion_indicator!$K$26*Abrasion_indicator!O14))/('Indicator 0'!O14+Abrasion_indicator!O14))*'Wellbeing Base'!O14)*'Ecosystem Area'!$F30/10000</f>
        <v>9.8187984995915105</v>
      </c>
      <c r="N15" s="93">
        <f>(((('Indicator 0'!$P$20*'Indicator 0'!P14)+(Abrasion_indicator!$K$26*Abrasion_indicator!P14))/('Indicator 0'!P14+Abrasion_indicator!P14))*'Wellbeing Base'!P14)*'Ecosystem Area'!$F30/10000</f>
        <v>1.1107510224230577</v>
      </c>
      <c r="O15" s="93">
        <f>(((('Indicator 0'!$P$20*'Indicator 0'!Q14)+(Abrasion_indicator!$K$26*Abrasion_indicator!Q14))/('Indicator 0'!Q14+Abrasion_indicator!Q14))*'Wellbeing Base'!Q14)*'Ecosystem Area'!$F30/10000</f>
        <v>1.1021422614892122</v>
      </c>
      <c r="P15" s="70">
        <f t="shared" si="0"/>
        <v>83.651703714749758</v>
      </c>
      <c r="R15" s="73"/>
      <c r="S15" s="68"/>
      <c r="T15" s="53"/>
      <c r="U15" s="53"/>
      <c r="V15" s="53"/>
      <c r="W15" s="53"/>
      <c r="X15" s="53"/>
      <c r="Y15" s="53"/>
      <c r="Z15" s="53"/>
      <c r="AA15" s="53"/>
      <c r="AB15" s="53"/>
      <c r="AC15" s="53"/>
      <c r="AD15" s="53"/>
      <c r="AE15" s="53"/>
      <c r="AF15" s="70"/>
    </row>
    <row r="16" spans="2:32">
      <c r="B16" s="102"/>
      <c r="C16" s="80" t="s">
        <v>45</v>
      </c>
      <c r="D16" s="93">
        <f>(((('Indicator 0'!$P$20*'Indicator 0'!F15)+(Abrasion_indicator!$K$26*Abrasion_indicator!F15))/('Indicator 0'!F15+Abrasion_indicator!F15))*'Wellbeing Base'!F15)*'Ecosystem Area'!$F31/10000</f>
        <v>0</v>
      </c>
      <c r="E16" s="93">
        <f>(((('Indicator 0'!$P$20*'Indicator 0'!G15)+(Abrasion_indicator!$K$26*Abrasion_indicator!G15))/('Indicator 0'!G15+Abrasion_indicator!G15))*'Wellbeing Base'!G15)*'Ecosystem Area'!$F31/10000</f>
        <v>46.672342465076653</v>
      </c>
      <c r="F16" s="93">
        <f>(((('Indicator 0'!$P$20*'Indicator 0'!H15)+(Abrasion_indicator!$K$26*Abrasion_indicator!H15))/('Indicator 0'!H15+Abrasion_indicator!H15))*'Wellbeing Base'!H15)*'Ecosystem Area'!$F31/10000</f>
        <v>28.078440082901164</v>
      </c>
      <c r="G16" s="93">
        <f>(((('Indicator 0'!$P$20*'Indicator 0'!I15)+(Abrasion_indicator!$K$26*Abrasion_indicator!I15))/('Indicator 0'!I15+Abrasion_indicator!I15))*'Wellbeing Base'!I15)*'Ecosystem Area'!$F31/10000</f>
        <v>27.987315703592131</v>
      </c>
      <c r="H16" s="93">
        <f>(((('Indicator 0'!$P$20*'Indicator 0'!J15)+(Abrasion_indicator!$K$26*Abrasion_indicator!J15))/('Indicator 0'!J15+Abrasion_indicator!J15))*'Wellbeing Base'!J15)*'Ecosystem Area'!$F31/10000</f>
        <v>16.43125070642332</v>
      </c>
      <c r="I16" s="93">
        <f>(((('Indicator 0'!$P$20*'Indicator 0'!K15)+(Abrasion_indicator!$K$26*Abrasion_indicator!K15))/('Indicator 0'!K15+Abrasion_indicator!K15))*'Wellbeing Base'!K15)*'Ecosystem Area'!$F31/10000</f>
        <v>23.618060028411239</v>
      </c>
      <c r="J16" s="93">
        <f>(((('Indicator 0'!$P$20*'Indicator 0'!L15)+(Abrasion_indicator!$K$26*Abrasion_indicator!L15))/('Indicator 0'!L15+Abrasion_indicator!L15))*'Wellbeing Base'!L15)*'Ecosystem Area'!$F31/10000</f>
        <v>0</v>
      </c>
      <c r="K16" s="93">
        <f>(((('Indicator 0'!$P$20*'Indicator 0'!M15)+(Abrasion_indicator!$K$26*Abrasion_indicator!M15))/('Indicator 0'!M15+Abrasion_indicator!M15))*'Wellbeing Base'!M15)*'Ecosystem Area'!$F31/10000</f>
        <v>0</v>
      </c>
      <c r="L16" s="93">
        <f>(((('Indicator 0'!$P$20*'Indicator 0'!N15)+(Abrasion_indicator!$K$26*Abrasion_indicator!N15))/('Indicator 0'!N15+Abrasion_indicator!N15))*'Wellbeing Base'!N15)*'Ecosystem Area'!$F31/10000</f>
        <v>0</v>
      </c>
      <c r="M16" s="93">
        <f>(((('Indicator 0'!$P$20*'Indicator 0'!O15)+(Abrasion_indicator!$K$26*Abrasion_indicator!O15))/('Indicator 0'!O15+Abrasion_indicator!O15))*'Wellbeing Base'!O15)*'Ecosystem Area'!$F31/10000</f>
        <v>0</v>
      </c>
      <c r="N16" s="93">
        <f>(((('Indicator 0'!$P$20*'Indicator 0'!P15)+(Abrasion_indicator!$K$26*Abrasion_indicator!P15))/('Indicator 0'!P15+Abrasion_indicator!P15))*'Wellbeing Base'!P15)*'Ecosystem Area'!$F31/10000</f>
        <v>31.972583217040281</v>
      </c>
      <c r="O16" s="93">
        <f>(((('Indicator 0'!$P$20*'Indicator 0'!Q15)+(Abrasion_indicator!$K$26*Abrasion_indicator!Q15))/('Indicator 0'!Q15+Abrasion_indicator!Q15))*'Wellbeing Base'!Q15)*'Ecosystem Area'!$F31/10000</f>
        <v>31.724783017178623</v>
      </c>
      <c r="P16" s="70">
        <f t="shared" si="0"/>
        <v>206.48477522062339</v>
      </c>
      <c r="R16" s="73"/>
      <c r="S16" s="68"/>
      <c r="T16" s="53"/>
      <c r="U16" s="53"/>
      <c r="V16" s="53"/>
      <c r="W16" s="53"/>
      <c r="X16" s="53"/>
      <c r="Y16" s="53"/>
      <c r="Z16" s="53"/>
      <c r="AA16" s="53"/>
      <c r="AB16" s="53"/>
      <c r="AC16" s="53"/>
      <c r="AD16" s="53"/>
      <c r="AE16" s="53"/>
      <c r="AF16" s="70"/>
    </row>
    <row r="17" spans="2:32">
      <c r="B17" s="102"/>
      <c r="C17" s="80" t="s">
        <v>46</v>
      </c>
      <c r="D17" s="93">
        <f>(((('Indicator 0'!$P$20*'Indicator 0'!F16)+(Abrasion_indicator!$K$26*Abrasion_indicator!F16))/('Indicator 0'!F16+Abrasion_indicator!F16))*'Wellbeing Base'!F16)*'Ecosystem Area'!$F32/10000</f>
        <v>0</v>
      </c>
      <c r="E17" s="93">
        <f>(((('Indicator 0'!$P$20*'Indicator 0'!G16)+(Abrasion_indicator!$K$26*Abrasion_indicator!G16))/('Indicator 0'!G16+Abrasion_indicator!G16))*'Wellbeing Base'!G16)*'Ecosystem Area'!$F32/10000</f>
        <v>5.7849626507614227</v>
      </c>
      <c r="F17" s="93">
        <f>(((('Indicator 0'!$P$20*'Indicator 0'!H16)+(Abrasion_indicator!$K$26*Abrasion_indicator!H16))/('Indicator 0'!H16+Abrasion_indicator!H16))*'Wellbeing Base'!H16)*'Ecosystem Area'!$F32/10000</f>
        <v>5.2204170154766292</v>
      </c>
      <c r="G17" s="93">
        <f>(((('Indicator 0'!$P$20*'Indicator 0'!I16)+(Abrasion_indicator!$K$26*Abrasion_indicator!I16))/('Indicator 0'!I16+Abrasion_indicator!I16))*'Wellbeing Base'!I16)*'Ecosystem Area'!$F32/10000</f>
        <v>10.40694986510465</v>
      </c>
      <c r="H17" s="93">
        <f>(((('Indicator 0'!$P$20*'Indicator 0'!J16)+(Abrasion_indicator!$K$26*Abrasion_indicator!J16))/('Indicator 0'!J16+Abrasion_indicator!J16))*'Wellbeing Base'!J16)*'Ecosystem Area'!$F32/10000</f>
        <v>2.0366274033295411</v>
      </c>
      <c r="I17" s="93">
        <f>(((('Indicator 0'!$P$20*'Indicator 0'!K16)+(Abrasion_indicator!$K$26*Abrasion_indicator!K16))/('Indicator 0'!K16+Abrasion_indicator!K16))*'Wellbeing Base'!K16)*'Ecosystem Area'!$F32/10000</f>
        <v>4.3911314902407872</v>
      </c>
      <c r="J17" s="93">
        <f>(((('Indicator 0'!$P$20*'Indicator 0'!L16)+(Abrasion_indicator!$K$26*Abrasion_indicator!L16))/('Indicator 0'!L16+Abrasion_indicator!L16))*'Wellbeing Base'!L16)*'Ecosystem Area'!$F32/10000</f>
        <v>4.9992470404940521</v>
      </c>
      <c r="K17" s="93">
        <f>(((('Indicator 0'!$P$20*'Indicator 0'!M16)+(Abrasion_indicator!$K$26*Abrasion_indicator!M16))/('Indicator 0'!M16+Abrasion_indicator!M16))*'Wellbeing Base'!M16)*'Ecosystem Area'!$F32/10000</f>
        <v>90.099270279732565</v>
      </c>
      <c r="L17" s="93">
        <f>(((('Indicator 0'!$P$20*'Indicator 0'!N16)+(Abrasion_indicator!$K$26*Abrasion_indicator!N16))/('Indicator 0'!N16+Abrasion_indicator!N16))*'Wellbeing Base'!N16)*'Ecosystem Area'!$F32/10000</f>
        <v>116.28630421503179</v>
      </c>
      <c r="M17" s="93">
        <f>(((('Indicator 0'!$P$20*'Indicator 0'!O16)+(Abrasion_indicator!$K$26*Abrasion_indicator!O16))/('Indicator 0'!O16+Abrasion_indicator!O16))*'Wellbeing Base'!O16)*'Ecosystem Area'!$F32/10000</f>
        <v>70.063254830042837</v>
      </c>
      <c r="N17" s="93">
        <f>(((('Indicator 0'!$P$20*'Indicator 0'!P16)+(Abrasion_indicator!$K$26*Abrasion_indicator!P16))/('Indicator 0'!P16+Abrasion_indicator!P16))*'Wellbeing Base'!P16)*'Ecosystem Area'!$F32/10000</f>
        <v>3.9629508610445048</v>
      </c>
      <c r="O17" s="93">
        <f>(((('Indicator 0'!$P$20*'Indicator 0'!Q16)+(Abrasion_indicator!$K$26*Abrasion_indicator!Q16))/('Indicator 0'!Q16+Abrasion_indicator!Q16))*'Wellbeing Base'!Q16)*'Ecosystem Area'!$F32/10000</f>
        <v>7.8644728404285882</v>
      </c>
      <c r="P17" s="70">
        <f t="shared" si="0"/>
        <v>321.11558849168739</v>
      </c>
      <c r="R17" s="73"/>
      <c r="S17" s="68"/>
      <c r="T17" s="53"/>
      <c r="U17" s="53"/>
      <c r="V17" s="53"/>
      <c r="W17" s="53"/>
      <c r="X17" s="53"/>
      <c r="Y17" s="53"/>
      <c r="Z17" s="53"/>
      <c r="AA17" s="53"/>
      <c r="AB17" s="53"/>
      <c r="AC17" s="53"/>
      <c r="AD17" s="53"/>
      <c r="AE17" s="53"/>
      <c r="AF17" s="70"/>
    </row>
    <row r="18" spans="2:32">
      <c r="D18" s="70">
        <f>SUM(D5:D17)</f>
        <v>1826.6275331794673</v>
      </c>
      <c r="E18" s="70">
        <f t="shared" ref="E18:O18" si="1">SUM(E5:E17)</f>
        <v>1826.6275331794668</v>
      </c>
      <c r="F18" s="70">
        <f t="shared" si="1"/>
        <v>902.03828798986001</v>
      </c>
      <c r="G18" s="70">
        <f t="shared" si="1"/>
        <v>1082.4459455878325</v>
      </c>
      <c r="H18" s="70">
        <f t="shared" si="1"/>
        <v>631.42680159290217</v>
      </c>
      <c r="I18" s="70">
        <f t="shared" si="1"/>
        <v>902.03828798986012</v>
      </c>
      <c r="J18" s="70">
        <f t="shared" si="1"/>
        <v>902.03828798986035</v>
      </c>
      <c r="K18" s="70">
        <f t="shared" si="1"/>
        <v>1082.4459455878323</v>
      </c>
      <c r="L18" s="70">
        <f t="shared" si="1"/>
        <v>1804.0765759797205</v>
      </c>
      <c r="M18" s="70">
        <f t="shared" si="1"/>
        <v>1217.7516887863114</v>
      </c>
      <c r="N18" s="70">
        <f t="shared" si="1"/>
        <v>1217.751688786311</v>
      </c>
      <c r="O18" s="70">
        <f t="shared" si="1"/>
        <v>1217.7516887863112</v>
      </c>
      <c r="P18" s="70">
        <f>SUM(P5:P17)</f>
        <v>14613.020265435736</v>
      </c>
      <c r="T18" s="70"/>
      <c r="U18" s="70"/>
      <c r="V18" s="70"/>
      <c r="W18" s="70"/>
      <c r="X18" s="70"/>
      <c r="Y18" s="70"/>
      <c r="Z18" s="70"/>
      <c r="AA18" s="70"/>
      <c r="AB18" s="70"/>
      <c r="AC18" s="70"/>
      <c r="AD18" s="70"/>
      <c r="AE18" s="70"/>
      <c r="AF18" s="70"/>
    </row>
    <row r="20" spans="2:32">
      <c r="D20" s="56" t="s">
        <v>72</v>
      </c>
    </row>
    <row r="21" spans="2:32" ht="14.45" customHeight="1">
      <c r="B21" s="107" t="s">
        <v>89</v>
      </c>
      <c r="C21" s="105"/>
      <c r="D21" s="103" t="s">
        <v>0</v>
      </c>
      <c r="E21" s="103"/>
      <c r="F21" s="103" t="s">
        <v>1</v>
      </c>
      <c r="G21" s="103"/>
      <c r="H21" s="103"/>
      <c r="I21" s="103"/>
      <c r="J21" s="103"/>
      <c r="K21" s="103"/>
      <c r="L21" s="103"/>
      <c r="M21" s="103" t="s">
        <v>2</v>
      </c>
      <c r="N21" s="103"/>
      <c r="O21" s="103"/>
      <c r="R21" s="76"/>
      <c r="S21" s="75"/>
      <c r="T21" s="74"/>
      <c r="U21" s="74"/>
      <c r="V21" s="74"/>
      <c r="W21" s="74"/>
      <c r="X21" s="74"/>
      <c r="Y21" s="74"/>
      <c r="Z21" s="74"/>
      <c r="AA21" s="74"/>
      <c r="AB21" s="74"/>
      <c r="AC21" s="74"/>
      <c r="AD21" s="74"/>
      <c r="AE21" s="74"/>
    </row>
    <row r="22" spans="2:32">
      <c r="B22" s="105"/>
      <c r="C22" s="105"/>
      <c r="D22" s="103"/>
      <c r="E22" s="103"/>
      <c r="F22" s="103"/>
      <c r="G22" s="103"/>
      <c r="H22" s="103"/>
      <c r="I22" s="103"/>
      <c r="J22" s="103"/>
      <c r="K22" s="103"/>
      <c r="L22" s="103"/>
      <c r="M22" s="103"/>
      <c r="N22" s="103"/>
      <c r="O22" s="103"/>
      <c r="R22" s="75"/>
      <c r="S22" s="75"/>
      <c r="T22" s="66"/>
      <c r="U22" s="66"/>
      <c r="V22" s="66"/>
      <c r="W22" s="66"/>
      <c r="X22" s="66"/>
      <c r="Y22" s="66"/>
      <c r="Z22" s="66"/>
      <c r="AA22" s="66"/>
      <c r="AB22" s="66"/>
      <c r="AC22" s="66"/>
      <c r="AD22" s="66"/>
      <c r="AE22" s="66"/>
    </row>
    <row r="23" spans="2:32" ht="138">
      <c r="B23" s="105"/>
      <c r="C23" s="105"/>
      <c r="D23" s="97" t="s">
        <v>102</v>
      </c>
      <c r="E23" s="97" t="s">
        <v>103</v>
      </c>
      <c r="F23" s="97" t="s">
        <v>104</v>
      </c>
      <c r="G23" s="97" t="s">
        <v>105</v>
      </c>
      <c r="H23" s="97" t="s">
        <v>106</v>
      </c>
      <c r="I23" s="97" t="s">
        <v>107</v>
      </c>
      <c r="J23" s="97" t="s">
        <v>108</v>
      </c>
      <c r="K23" s="97" t="s">
        <v>12</v>
      </c>
      <c r="L23" s="97" t="s">
        <v>109</v>
      </c>
      <c r="M23" s="97" t="s">
        <v>110</v>
      </c>
      <c r="N23" s="97" t="s">
        <v>111</v>
      </c>
      <c r="O23" s="97" t="s">
        <v>112</v>
      </c>
      <c r="R23" s="75"/>
      <c r="S23" s="75"/>
      <c r="T23" s="59"/>
      <c r="U23" s="59"/>
      <c r="V23" s="59"/>
      <c r="W23" s="59"/>
      <c r="X23" s="59"/>
      <c r="Y23" s="59"/>
      <c r="Z23" s="59"/>
      <c r="AA23" s="59"/>
      <c r="AB23" s="59"/>
      <c r="AC23" s="59"/>
      <c r="AD23" s="59"/>
      <c r="AE23" s="59"/>
    </row>
    <row r="24" spans="2:32">
      <c r="B24" s="102" t="s">
        <v>36</v>
      </c>
      <c r="C24" s="80" t="s">
        <v>17</v>
      </c>
      <c r="D24" s="93">
        <f>(((('Indicator 0'!$P$20*'Indicator 0'!F4)+(Abrasion_indicator!$L$26*Abrasion_indicator!F4))/('Indicator 0'!F4+Abrasion_indicator!F4))*'Wellbeing Base'!F4)*'Ecosystem Area'!$F20/10000</f>
        <v>679.29946445055259</v>
      </c>
      <c r="E24" s="93">
        <f>(((('Indicator 0'!$P$20*'Indicator 0'!G4)+(Abrasion_indicator!$L$26*Abrasion_indicator!G4))/('Indicator 0'!G4+Abrasion_indicator!G4))*'Wellbeing Base'!G4)*'Ecosystem Area'!$F20/10000</f>
        <v>7.7515965984562003</v>
      </c>
      <c r="F24" s="93">
        <f>(((('Indicator 0'!$P$20*'Indicator 0'!H4)+(Abrasion_indicator!$L$26*Abrasion_indicator!H4))/('Indicator 0'!H4+Abrasion_indicator!H4))*'Wellbeing Base'!H4)*'Ecosystem Area'!$F20/10000</f>
        <v>1.5544733714578758</v>
      </c>
      <c r="G24" s="93">
        <f>(((('Indicator 0'!$P$20*'Indicator 0'!I4)+(Abrasion_indicator!$L$26*Abrasion_indicator!I4))/('Indicator 0'!I4+Abrasion_indicator!I4))*'Wellbeing Base'!I4)*'Ecosystem Area'!$F20/10000</f>
        <v>6.1977142421543912</v>
      </c>
      <c r="H24" s="93">
        <f>(((('Indicator 0'!$P$20*'Indicator 0'!J4)+(Abrasion_indicator!$L$26*Abrasion_indicator!J4))/('Indicator 0'!J4+Abrasion_indicator!J4))*'Wellbeing Base'!J4)*'Ecosystem Area'!$F20/10000</f>
        <v>3.6386553679579441</v>
      </c>
      <c r="I24" s="93">
        <f>(((('Indicator 0'!$P$20*'Indicator 0'!K4)+(Abrasion_indicator!$L$26*Abrasion_indicator!K4))/('Indicator 0'!K4+Abrasion_indicator!K4))*'Wellbeing Base'!K4)*'Ecosystem Area'!$F20/10000</f>
        <v>2.6150772828734383</v>
      </c>
      <c r="J24" s="93">
        <f>(((('Indicator 0'!$P$20*'Indicator 0'!L4)+(Abrasion_indicator!$L$26*Abrasion_indicator!L4))/('Indicator 0'!L4+Abrasion_indicator!L4))*'Wellbeing Base'!L4)*'Ecosystem Area'!$F20/10000</f>
        <v>4.4658480608438982</v>
      </c>
      <c r="K24" s="93">
        <f>(((('Indicator 0'!$P$20*'Indicator 0'!M4)+(Abrasion_indicator!$L$26*Abrasion_indicator!M4))/('Indicator 0'!M4+Abrasion_indicator!M4))*'Wellbeing Base'!M4)*'Ecosystem Area'!$F20/10000</f>
        <v>53.65736722656932</v>
      </c>
      <c r="L24" s="93">
        <f>(((('Indicator 0'!$P$20*'Indicator 0'!N4)+(Abrasion_indicator!$L$26*Abrasion_indicator!N4))/('Indicator 0'!N4+Abrasion_indicator!N4))*'Wellbeing Base'!N4)*'Ecosystem Area'!$F20/10000</f>
        <v>0</v>
      </c>
      <c r="M24" s="93">
        <f>(((('Indicator 0'!$P$20*'Indicator 0'!O4)+(Abrasion_indicator!$L$26*Abrasion_indicator!O4))/('Indicator 0'!O4+Abrasion_indicator!O4))*'Wellbeing Base'!O4)*'Ecosystem Area'!$F20/10000</f>
        <v>62.587795358926101</v>
      </c>
      <c r="N24" s="93">
        <f>(((('Indicator 0'!$P$20*'Indicator 0'!P4)+(Abrasion_indicator!$L$26*Abrasion_indicator!P4))/('Indicator 0'!P4+Abrasion_indicator!P4))*'Wellbeing Base'!P4)*'Ecosystem Area'!$F20/10000</f>
        <v>3.5401203970640847</v>
      </c>
      <c r="O24" s="93">
        <f>(((('Indicator 0'!$P$20*'Indicator 0'!Q4)+(Abrasion_indicator!$L$26*Abrasion_indicator!Q4))/('Indicator 0'!Q4+Abrasion_indicator!Q4))*'Wellbeing Base'!Q4)*'Ecosystem Area'!$F20/10000</f>
        <v>3.5126830600190369</v>
      </c>
      <c r="P24" s="70">
        <f>SUM(D24:O24)</f>
        <v>828.82079541687506</v>
      </c>
      <c r="R24" s="73"/>
      <c r="S24" s="68"/>
      <c r="T24" s="53"/>
      <c r="U24" s="53"/>
      <c r="V24" s="53"/>
      <c r="W24" s="53"/>
      <c r="X24" s="53"/>
      <c r="Y24" s="53"/>
      <c r="Z24" s="53"/>
      <c r="AA24" s="53"/>
      <c r="AB24" s="53"/>
      <c r="AC24" s="53"/>
      <c r="AD24" s="53"/>
      <c r="AE24" s="53"/>
      <c r="AF24" s="70"/>
    </row>
    <row r="25" spans="2:32">
      <c r="B25" s="102"/>
      <c r="C25" s="80" t="s">
        <v>18</v>
      </c>
      <c r="D25" s="93">
        <f>(((('Indicator 0'!$P$20*'Indicator 0'!F5)+(Abrasion_indicator!$L$26*Abrasion_indicator!F5))/('Indicator 0'!F5+Abrasion_indicator!F5))*'Wellbeing Base'!F5)*'Ecosystem Area'!$F21/10000</f>
        <v>284.46644174290185</v>
      </c>
      <c r="E25" s="93">
        <f>(((('Indicator 0'!$P$20*'Indicator 0'!G5)+(Abrasion_indicator!$L$26*Abrasion_indicator!G5))/('Indicator 0'!G5+Abrasion_indicator!G5))*'Wellbeing Base'!G5)*'Ecosystem Area'!$F21/10000</f>
        <v>3.2460928023442119</v>
      </c>
      <c r="F25" s="93">
        <f>(((('Indicator 0'!$P$20*'Indicator 0'!H5)+(Abrasion_indicator!$L$26*Abrasion_indicator!H5))/('Indicator 0'!H5+Abrasion_indicator!H5))*'Wellbeing Base'!H5)*'Ecosystem Area'!$F21/10000</f>
        <v>0.65095812952006549</v>
      </c>
      <c r="G25" s="93">
        <f>(((('Indicator 0'!$P$20*'Indicator 0'!I5)+(Abrasion_indicator!$L$26*Abrasion_indicator!I5))/('Indicator 0'!I5+Abrasion_indicator!I5))*'Wellbeing Base'!I5)*'Ecosystem Area'!$F21/10000</f>
        <v>2.595382168939278</v>
      </c>
      <c r="H25" s="93">
        <f>(((('Indicator 0'!$P$20*'Indicator 0'!J5)+(Abrasion_indicator!$L$26*Abrasion_indicator!J5))/('Indicator 0'!J5+Abrasion_indicator!J5))*'Wellbeing Base'!J5)*'Ecosystem Area'!$F21/10000</f>
        <v>1.5237393806705268</v>
      </c>
      <c r="I25" s="93">
        <f>(((('Indicator 0'!$P$20*'Indicator 0'!K5)+(Abrasion_indicator!$L$26*Abrasion_indicator!K5))/('Indicator 0'!K5+Abrasion_indicator!K5))*'Wellbeing Base'!K5)*'Ecosystem Area'!$F21/10000</f>
        <v>1.0951013043170925</v>
      </c>
      <c r="J25" s="93">
        <f>(((('Indicator 0'!$P$20*'Indicator 0'!L5)+(Abrasion_indicator!$L$26*Abrasion_indicator!L5))/('Indicator 0'!L5+Abrasion_indicator!L5))*'Wellbeing Base'!L5)*'Ecosystem Area'!$F21/10000</f>
        <v>1.8701382434626885</v>
      </c>
      <c r="K25" s="93">
        <f>(((('Indicator 0'!$P$20*'Indicator 0'!M5)+(Abrasion_indicator!$L$26*Abrasion_indicator!M5))/('Indicator 0'!M5+Abrasion_indicator!M5))*'Wellbeing Base'!M5)*'Ecosystem Area'!$F21/10000</f>
        <v>22.469795910380029</v>
      </c>
      <c r="L25" s="93">
        <f>(((('Indicator 0'!$P$20*'Indicator 0'!N5)+(Abrasion_indicator!$L$26*Abrasion_indicator!N5))/('Indicator 0'!N5+Abrasion_indicator!N5))*'Wellbeing Base'!N5)*'Ecosystem Area'!$F21/10000</f>
        <v>43.500843815467007</v>
      </c>
      <c r="M25" s="93">
        <f>(((('Indicator 0'!$P$20*'Indicator 0'!O5)+(Abrasion_indicator!$L$26*Abrasion_indicator!O5))/('Indicator 0'!O5+Abrasion_indicator!O5))*'Wellbeing Base'!O5)*'Ecosystem Area'!$F21/10000</f>
        <v>26.209541408497035</v>
      </c>
      <c r="N25" s="93">
        <f>(((('Indicator 0'!$P$20*'Indicator 0'!P5)+(Abrasion_indicator!$L$26*Abrasion_indicator!P5))/('Indicator 0'!P5+Abrasion_indicator!P5))*'Wellbeing Base'!P5)*'Ecosystem Area'!$F21/10000</f>
        <v>1.482476441386321</v>
      </c>
      <c r="O25" s="93">
        <f>(((('Indicator 0'!$P$20*'Indicator 0'!Q5)+(Abrasion_indicator!$L$26*Abrasion_indicator!Q5))/('Indicator 0'!Q5+Abrasion_indicator!Q5))*'Wellbeing Base'!Q5)*'Ecosystem Area'!$F21/10000</f>
        <v>1.4709866610338245</v>
      </c>
      <c r="P25" s="70">
        <f t="shared" ref="P25:P36" si="2">SUM(D25:O25)</f>
        <v>390.58149800891994</v>
      </c>
      <c r="R25" s="73"/>
      <c r="S25" s="68"/>
      <c r="T25" s="53"/>
      <c r="U25" s="53"/>
      <c r="V25" s="53"/>
      <c r="W25" s="53"/>
      <c r="X25" s="53"/>
      <c r="Y25" s="53"/>
      <c r="Z25" s="53"/>
      <c r="AA25" s="53"/>
      <c r="AB25" s="53"/>
      <c r="AC25" s="53"/>
      <c r="AD25" s="53"/>
      <c r="AE25" s="53"/>
      <c r="AF25" s="70"/>
    </row>
    <row r="26" spans="2:32">
      <c r="B26" s="102"/>
      <c r="C26" s="80" t="s">
        <v>19</v>
      </c>
      <c r="D26" s="93">
        <f>(((('Indicator 0'!$P$20*'Indicator 0'!F6)+(Abrasion_indicator!$L$26*Abrasion_indicator!F6))/('Indicator 0'!F6+Abrasion_indicator!F6))*'Wellbeing Base'!F6)*'Ecosystem Area'!$F22/10000</f>
        <v>164.01834234290556</v>
      </c>
      <c r="E26" s="93">
        <f>(((('Indicator 0'!$P$20*'Indicator 0'!G6)+(Abrasion_indicator!$L$26*Abrasion_indicator!G6))/('Indicator 0'!G6+Abrasion_indicator!G6))*'Wellbeing Base'!G6)*'Ecosystem Area'!$F22/10000</f>
        <v>3.7432799262341789</v>
      </c>
      <c r="F26" s="93">
        <f>(((('Indicator 0'!$P$20*'Indicator 0'!H6)+(Abrasion_indicator!$L$26*Abrasion_indicator!H6))/('Indicator 0'!H6+Abrasion_indicator!H6))*'Wellbeing Base'!H6)*'Ecosystem Area'!$F22/10000</f>
        <v>0.75066199502728315</v>
      </c>
      <c r="G26" s="93">
        <f>(((('Indicator 0'!$P$20*'Indicator 0'!I6)+(Abrasion_indicator!$L$26*Abrasion_indicator!I6))/('Indicator 0'!I6+Abrasion_indicator!I6))*'Wellbeing Base'!I6)*'Ecosystem Area'!$F22/10000</f>
        <v>2.9929033350126408</v>
      </c>
      <c r="H26" s="93">
        <f>(((('Indicator 0'!$P$20*'Indicator 0'!J6)+(Abrasion_indicator!$L$26*Abrasion_indicator!J6))/('Indicator 0'!J6+Abrasion_indicator!J6))*'Wellbeing Base'!J6)*'Ecosystem Area'!$F22/10000</f>
        <v>1.7571226036290202</v>
      </c>
      <c r="I26" s="93">
        <f>(((('Indicator 0'!$P$20*'Indicator 0'!K6)+(Abrasion_indicator!$L$26*Abrasion_indicator!K6))/('Indicator 0'!K6+Abrasion_indicator!K6))*'Wellbeing Base'!K6)*'Ecosystem Area'!$F22/10000</f>
        <v>1.2628322661270479</v>
      </c>
      <c r="J26" s="93">
        <f>(((('Indicator 0'!$P$20*'Indicator 0'!L6)+(Abrasion_indicator!$L$26*Abrasion_indicator!L6))/('Indicator 0'!L6+Abrasion_indicator!L6))*'Wellbeing Base'!L6)*'Ecosystem Area'!$F22/10000</f>
        <v>2.1565775756568808</v>
      </c>
      <c r="K26" s="93">
        <f>(((('Indicator 0'!$P$20*'Indicator 0'!M6)+(Abrasion_indicator!$L$26*Abrasion_indicator!M6))/('Indicator 0'!M6+Abrasion_indicator!M6))*'Wellbeing Base'!M6)*'Ecosystem Area'!$F22/10000</f>
        <v>25.911377492708361</v>
      </c>
      <c r="L26" s="93">
        <f>(((('Indicator 0'!$P$20*'Indicator 0'!N6)+(Abrasion_indicator!$L$26*Abrasion_indicator!N6))/('Indicator 0'!N6+Abrasion_indicator!N6))*'Wellbeing Base'!N6)*'Ecosystem Area'!$F22/10000</f>
        <v>50.163641443365904</v>
      </c>
      <c r="M26" s="93">
        <f>(((('Indicator 0'!$P$20*'Indicator 0'!O6)+(Abrasion_indicator!$L$26*Abrasion_indicator!O6))/('Indicator 0'!O6+Abrasion_indicator!O6))*'Wellbeing Base'!O6)*'Ecosystem Area'!$F22/10000</f>
        <v>30.223920326424174</v>
      </c>
      <c r="N26" s="93">
        <f>(((('Indicator 0'!$P$20*'Indicator 0'!P6)+(Abrasion_indicator!$L$26*Abrasion_indicator!P6))/('Indicator 0'!P6+Abrasion_indicator!P6))*'Wellbeing Base'!P6)*'Ecosystem Area'!$F22/10000</f>
        <v>1.709539634895519</v>
      </c>
      <c r="O26" s="93">
        <f>(((('Indicator 0'!$P$20*'Indicator 0'!Q6)+(Abrasion_indicator!$L$26*Abrasion_indicator!Q6))/('Indicator 0'!Q6+Abrasion_indicator!Q6))*'Wellbeing Base'!Q6)*'Ecosystem Area'!$F22/10000</f>
        <v>1.696290024742882</v>
      </c>
      <c r="P26" s="70">
        <f t="shared" si="2"/>
        <v>286.38648896672947</v>
      </c>
      <c r="R26" s="73"/>
      <c r="S26" s="68"/>
      <c r="T26" s="53"/>
      <c r="U26" s="53"/>
      <c r="V26" s="53"/>
      <c r="W26" s="53"/>
      <c r="X26" s="53"/>
      <c r="Y26" s="53"/>
      <c r="Z26" s="53"/>
      <c r="AA26" s="53"/>
      <c r="AB26" s="53"/>
      <c r="AC26" s="53"/>
      <c r="AD26" s="53"/>
      <c r="AE26" s="53"/>
      <c r="AF26" s="70"/>
    </row>
    <row r="27" spans="2:32">
      <c r="B27" s="102" t="s">
        <v>37</v>
      </c>
      <c r="C27" s="80" t="s">
        <v>20</v>
      </c>
      <c r="D27" s="93">
        <f>(((('Indicator 0'!$P$20*'Indicator 0'!F7)+(Abrasion_indicator!$L$26*Abrasion_indicator!F7))/('Indicator 0'!F7+Abrasion_indicator!F7))*'Wellbeing Base'!F7)*'Ecosystem Area'!$F23/10000</f>
        <v>0</v>
      </c>
      <c r="E27" s="93">
        <f>(((('Indicator 0'!$P$20*'Indicator 0'!G7)+(Abrasion_indicator!$L$26*Abrasion_indicator!G7))/('Indicator 0'!G7+Abrasion_indicator!G7))*'Wellbeing Base'!G7)*'Ecosystem Area'!$F23/10000</f>
        <v>17.144432893124637</v>
      </c>
      <c r="F27" s="93">
        <f>(((('Indicator 0'!$P$20*'Indicator 0'!H7)+(Abrasion_indicator!$L$26*Abrasion_indicator!H7))/('Indicator 0'!H7+Abrasion_indicator!H7))*'Wellbeing Base'!H7)*'Ecosystem Area'!$F23/10000</f>
        <v>0</v>
      </c>
      <c r="G27" s="93">
        <f>(((('Indicator 0'!$P$20*'Indicator 0'!I7)+(Abrasion_indicator!$L$26*Abrasion_indicator!I7))/('Indicator 0'!I7+Abrasion_indicator!I7))*'Wellbeing Base'!I7)*'Ecosystem Area'!$F23/10000</f>
        <v>6.8538329211133506</v>
      </c>
      <c r="H27" s="93">
        <f>(((('Indicator 0'!$P$20*'Indicator 0'!J7)+(Abrasion_indicator!$L$26*Abrasion_indicator!J7))/('Indicator 0'!J7+Abrasion_indicator!J7))*'Wellbeing Base'!J7)*'Ecosystem Area'!$F23/10000</f>
        <v>4.0238602451001375</v>
      </c>
      <c r="I27" s="93">
        <f>(((('Indicator 0'!$P$20*'Indicator 0'!K7)+(Abrasion_indicator!$L$26*Abrasion_indicator!K7))/('Indicator 0'!K7+Abrasion_indicator!K7))*'Wellbeing Base'!K7)*'Ecosystem Area'!$F23/10000</f>
        <v>5.783842904762027</v>
      </c>
      <c r="J27" s="93">
        <f>(((('Indicator 0'!$P$20*'Indicator 0'!L7)+(Abrasion_indicator!$L$26*Abrasion_indicator!L7))/('Indicator 0'!L7+Abrasion_indicator!L7))*'Wellbeing Base'!L7)*'Ecosystem Area'!$F23/10000</f>
        <v>6.5848311735999845</v>
      </c>
      <c r="K27" s="93">
        <f>(((('Indicator 0'!$P$20*'Indicator 0'!M7)+(Abrasion_indicator!$L$26*Abrasion_indicator!M7))/('Indicator 0'!M7+Abrasion_indicator!M7))*'Wellbeing Base'!M7)*'Ecosystem Area'!$F23/10000</f>
        <v>118.6755683107754</v>
      </c>
      <c r="L27" s="93">
        <f>(((('Indicator 0'!$P$20*'Indicator 0'!N7)+(Abrasion_indicator!$L$26*Abrasion_indicator!N7))/('Indicator 0'!N7+Abrasion_indicator!N7))*'Wellbeing Base'!N7)*'Ecosystem Area'!$F23/10000</f>
        <v>229.75230315349637</v>
      </c>
      <c r="M27" s="93">
        <f>(((('Indicator 0'!$P$20*'Indicator 0'!O7)+(Abrasion_indicator!$L$26*Abrasion_indicator!O7))/('Indicator 0'!O7+Abrasion_indicator!O7))*'Wellbeing Base'!O7)*'Ecosystem Area'!$F23/10000</f>
        <v>138.42725738248944</v>
      </c>
      <c r="N27" s="93">
        <f>(((('Indicator 0'!$P$20*'Indicator 0'!P7)+(Abrasion_indicator!$L$26*Abrasion_indicator!P7))/('Indicator 0'!P7+Abrasion_indicator!P7))*'Wellbeing Base'!P7)*'Ecosystem Area'!$F23/10000</f>
        <v>7.8297878134079584</v>
      </c>
      <c r="O27" s="93">
        <f>(((('Indicator 0'!$P$20*'Indicator 0'!Q7)+(Abrasion_indicator!$L$26*Abrasion_indicator!Q7))/('Indicator 0'!Q7+Abrasion_indicator!Q7))*'Wellbeing Base'!Q7)*'Ecosystem Area'!$F23/10000</f>
        <v>7.7691038526574001</v>
      </c>
      <c r="P27" s="70">
        <f t="shared" si="2"/>
        <v>542.84482065052669</v>
      </c>
      <c r="R27" s="73"/>
      <c r="S27" s="68"/>
      <c r="T27" s="53"/>
      <c r="U27" s="53"/>
      <c r="V27" s="53"/>
      <c r="W27" s="53"/>
      <c r="X27" s="53"/>
      <c r="Y27" s="53"/>
      <c r="Z27" s="53"/>
      <c r="AA27" s="53"/>
      <c r="AB27" s="53"/>
      <c r="AC27" s="53"/>
      <c r="AD27" s="53"/>
      <c r="AE27" s="53"/>
      <c r="AF27" s="70"/>
    </row>
    <row r="28" spans="2:32">
      <c r="B28" s="102"/>
      <c r="C28" s="80" t="s">
        <v>38</v>
      </c>
      <c r="D28" s="93">
        <f>(((('Indicator 0'!$P$20*'Indicator 0'!F8)+(Abrasion_indicator!$L$26*Abrasion_indicator!F8))/('Indicator 0'!F8+Abrasion_indicator!F8))*'Wellbeing Base'!F8)*'Ecosystem Area'!$F24/10000</f>
        <v>0</v>
      </c>
      <c r="E28" s="93">
        <f>(((('Indicator 0'!$P$20*'Indicator 0'!G8)+(Abrasion_indicator!$L$26*Abrasion_indicator!G8))/('Indicator 0'!G8+Abrasion_indicator!G8))*'Wellbeing Base'!G8)*'Ecosystem Area'!$F24/10000</f>
        <v>2.5005131520993249</v>
      </c>
      <c r="F28" s="93">
        <f>(((('Indicator 0'!$P$20*'Indicator 0'!H8)+(Abrasion_indicator!$L$26*Abrasion_indicator!H8))/('Indicator 0'!H8+Abrasion_indicator!H8))*'Wellbeing Base'!H8)*'Ecosystem Area'!$F24/10000</f>
        <v>0.75216396916721473</v>
      </c>
      <c r="G28" s="93">
        <f>(((('Indicator 0'!$P$20*'Indicator 0'!I8)+(Abrasion_indicator!$L$26*Abrasion_indicator!I8))/('Indicator 0'!I8+Abrasion_indicator!I8))*'Wellbeing Base'!I8)*'Ecosystem Area'!$F24/10000</f>
        <v>0</v>
      </c>
      <c r="H28" s="93">
        <f>(((('Indicator 0'!$P$20*'Indicator 0'!J8)+(Abrasion_indicator!$L$26*Abrasion_indicator!J8))/('Indicator 0'!J8+Abrasion_indicator!J8))*'Wellbeing Base'!J8)*'Ecosystem Area'!$F24/10000</f>
        <v>0</v>
      </c>
      <c r="I28" s="93">
        <f>(((('Indicator 0'!$P$20*'Indicator 0'!K8)+(Abrasion_indicator!$L$26*Abrasion_indicator!K8))/('Indicator 0'!K8+Abrasion_indicator!K8))*'Wellbeing Base'!K8)*'Ecosystem Area'!$F24/10000</f>
        <v>0.63267951220044527</v>
      </c>
      <c r="J28" s="93">
        <f>(((('Indicator 0'!$P$20*'Indicator 0'!L8)+(Abrasion_indicator!$L$26*Abrasion_indicator!L8))/('Indicator 0'!L8+Abrasion_indicator!L8))*'Wellbeing Base'!L8)*'Ecosystem Area'!$F24/10000</f>
        <v>1.4405950657496061</v>
      </c>
      <c r="K28" s="93">
        <f>(((('Indicator 0'!$P$20*'Indicator 0'!M8)+(Abrasion_indicator!$L$26*Abrasion_indicator!M8))/('Indicator 0'!M8+Abrasion_indicator!M8))*'Wellbeing Base'!M8)*'Ecosystem Area'!$F24/10000</f>
        <v>25.96322268959041</v>
      </c>
      <c r="L28" s="93">
        <f>(((('Indicator 0'!$P$20*'Indicator 0'!N8)+(Abrasion_indicator!$L$26*Abrasion_indicator!N8))/('Indicator 0'!N8+Abrasion_indicator!N8))*'Wellbeing Base'!N8)*'Ecosystem Area'!$F24/10000</f>
        <v>0</v>
      </c>
      <c r="M28" s="93">
        <f>(((('Indicator 0'!$P$20*'Indicator 0'!O8)+(Abrasion_indicator!$L$26*Abrasion_indicator!O8))/('Indicator 0'!O8+Abrasion_indicator!O8))*'Wellbeing Base'!O8)*'Ecosystem Area'!$F24/10000</f>
        <v>30.284394344075746</v>
      </c>
      <c r="N28" s="93">
        <f>(((('Indicator 0'!$P$20*'Indicator 0'!P8)+(Abrasion_indicator!$L$26*Abrasion_indicator!P8))/('Indicator 0'!P8+Abrasion_indicator!P8))*'Wellbeing Base'!P8)*'Ecosystem Area'!$F24/10000</f>
        <v>0</v>
      </c>
      <c r="O28" s="93">
        <f>(((('Indicator 0'!$P$20*'Indicator 0'!Q8)+(Abrasion_indicator!$L$26*Abrasion_indicator!Q8))/('Indicator 0'!Q8+Abrasion_indicator!Q8))*'Wellbeing Base'!Q8)*'Ecosystem Area'!$F24/10000</f>
        <v>3.3993681479052009</v>
      </c>
      <c r="P28" s="70">
        <f t="shared" si="2"/>
        <v>64.972936880787955</v>
      </c>
      <c r="R28" s="73"/>
      <c r="S28" s="68"/>
      <c r="T28" s="53"/>
      <c r="U28" s="53"/>
      <c r="V28" s="53"/>
      <c r="W28" s="53"/>
      <c r="X28" s="53"/>
      <c r="Y28" s="53"/>
      <c r="Z28" s="53"/>
      <c r="AA28" s="53"/>
      <c r="AB28" s="53"/>
      <c r="AC28" s="53"/>
      <c r="AD28" s="53"/>
      <c r="AE28" s="53"/>
      <c r="AF28" s="70"/>
    </row>
    <row r="29" spans="2:32">
      <c r="B29" s="102"/>
      <c r="C29" s="80" t="s">
        <v>21</v>
      </c>
      <c r="D29" s="93">
        <f>(((('Indicator 0'!$P$20*'Indicator 0'!F9)+(Abrasion_indicator!$L$26*Abrasion_indicator!F9))/('Indicator 0'!F9+Abrasion_indicator!F9))*'Wellbeing Base'!F9)*'Ecosystem Area'!$F25/10000</f>
        <v>0</v>
      </c>
      <c r="E29" s="93">
        <f>(((('Indicator 0'!$P$20*'Indicator 0'!G9)+(Abrasion_indicator!$L$26*Abrasion_indicator!G9))/('Indicator 0'!G9+Abrasion_indicator!G9))*'Wellbeing Base'!G9)*'Ecosystem Area'!$F25/10000</f>
        <v>28.356620190425531</v>
      </c>
      <c r="F29" s="93">
        <f>(((('Indicator 0'!$P$20*'Indicator 0'!H9)+(Abrasion_indicator!$L$26*Abrasion_indicator!H9))/('Indicator 0'!H9+Abrasion_indicator!H9))*'Wellbeing Base'!H9)*'Ecosystem Area'!$F25/10000</f>
        <v>5.6865202453053465</v>
      </c>
      <c r="G29" s="93">
        <f>(((('Indicator 0'!$P$20*'Indicator 0'!I9)+(Abrasion_indicator!$L$26*Abrasion_indicator!I9))/('Indicator 0'!I9+Abrasion_indicator!I9))*'Wellbeing Base'!I9)*'Ecosystem Area'!$F25/10000</f>
        <v>11.33613098807054</v>
      </c>
      <c r="H29" s="93">
        <f>(((('Indicator 0'!$P$20*'Indicator 0'!J9)+(Abrasion_indicator!$L$26*Abrasion_indicator!J9))/('Indicator 0'!J9+Abrasion_indicator!J9))*'Wellbeing Base'!J9)*'Ecosystem Area'!$F25/10000</f>
        <v>6.6554010494809352</v>
      </c>
      <c r="I29" s="93">
        <f>(((('Indicator 0'!$P$20*'Indicator 0'!K9)+(Abrasion_indicator!$L$26*Abrasion_indicator!K9))/('Indicator 0'!K9+Abrasion_indicator!K9))*'Wellbeing Base'!K9)*'Ecosystem Area'!$F25/10000</f>
        <v>9.566384465081768</v>
      </c>
      <c r="J29" s="93">
        <f>(((('Indicator 0'!$P$20*'Indicator 0'!L9)+(Abrasion_indicator!$L$26*Abrasion_indicator!L9))/('Indicator 0'!L9+Abrasion_indicator!L9))*'Wellbeing Base'!L9)*'Ecosystem Area'!$F25/10000</f>
        <v>10.891206362546395</v>
      </c>
      <c r="K29" s="93">
        <f>(((('Indicator 0'!$P$20*'Indicator 0'!M9)+(Abrasion_indicator!$L$26*Abrasion_indicator!M9))/('Indicator 0'!M9+Abrasion_indicator!M9))*'Wellbeing Base'!M9)*'Ecosystem Area'!$F25/10000</f>
        <v>196.28750845536021</v>
      </c>
      <c r="L29" s="93">
        <f>(((('Indicator 0'!$P$20*'Indicator 0'!N9)+(Abrasion_indicator!$L$26*Abrasion_indicator!N9))/('Indicator 0'!N9+Abrasion_indicator!N9))*'Wellbeing Base'!N9)*'Ecosystem Area'!$F25/10000</f>
        <v>380.00666682955057</v>
      </c>
      <c r="M29" s="93">
        <f>(((('Indicator 0'!$P$20*'Indicator 0'!O9)+(Abrasion_indicator!$L$26*Abrasion_indicator!O9))/('Indicator 0'!O9+Abrasion_indicator!O9))*'Wellbeing Base'!O9)*'Ecosystem Area'!$F25/10000</f>
        <v>228.95648902867418</v>
      </c>
      <c r="N29" s="93">
        <f>(((('Indicator 0'!$P$20*'Indicator 0'!P9)+(Abrasion_indicator!$L$26*Abrasion_indicator!P9))/('Indicator 0'!P9+Abrasion_indicator!P9))*'Wellbeing Base'!P9)*'Ecosystem Area'!$F25/10000</f>
        <v>12.950344906740558</v>
      </c>
      <c r="O29" s="93">
        <f>(((('Indicator 0'!$P$20*'Indicator 0'!Q9)+(Abrasion_indicator!$L$26*Abrasion_indicator!Q9))/('Indicator 0'!Q9+Abrasion_indicator!Q9))*'Wellbeing Base'!Q9)*'Ecosystem Area'!$F25/10000</f>
        <v>12.849974597767293</v>
      </c>
      <c r="P29" s="70">
        <f t="shared" si="2"/>
        <v>903.54324711900347</v>
      </c>
      <c r="R29" s="73"/>
      <c r="S29" s="68"/>
      <c r="T29" s="53"/>
      <c r="U29" s="53"/>
      <c r="V29" s="53"/>
      <c r="W29" s="53"/>
      <c r="X29" s="53"/>
      <c r="Y29" s="53"/>
      <c r="Z29" s="53"/>
      <c r="AA29" s="53"/>
      <c r="AB29" s="53"/>
      <c r="AC29" s="53"/>
      <c r="AD29" s="53"/>
      <c r="AE29" s="53"/>
      <c r="AF29" s="70"/>
    </row>
    <row r="30" spans="2:32">
      <c r="B30" s="102"/>
      <c r="C30" s="80" t="s">
        <v>39</v>
      </c>
      <c r="D30" s="93">
        <f>(((('Indicator 0'!$P$20*'Indicator 0'!F10)+(Abrasion_indicator!$L$26*Abrasion_indicator!F10))/('Indicator 0'!F10+Abrasion_indicator!F10))*'Wellbeing Base'!F10)*'Ecosystem Area'!$F26/10000</f>
        <v>0</v>
      </c>
      <c r="E30" s="93">
        <f>(((('Indicator 0'!$P$20*'Indicator 0'!G10)+(Abrasion_indicator!$L$26*Abrasion_indicator!G10))/('Indicator 0'!G10+Abrasion_indicator!G10))*'Wellbeing Base'!G10)*'Ecosystem Area'!$F26/10000</f>
        <v>23.017383004946964</v>
      </c>
      <c r="F30" s="93">
        <f>(((('Indicator 0'!$P$20*'Indicator 0'!H10)+(Abrasion_indicator!$L$26*Abrasion_indicator!H10))/('Indicator 0'!H10+Abrasion_indicator!H10))*'Wellbeing Base'!H10)*'Ecosystem Area'!$F26/10000</f>
        <v>4.6158115308739109</v>
      </c>
      <c r="G30" s="93">
        <f>(((('Indicator 0'!$P$20*'Indicator 0'!I10)+(Abrasion_indicator!$L$26*Abrasion_indicator!I10))/('Indicator 0'!I10+Abrasion_indicator!I10))*'Wellbeing Base'!I10)*'Ecosystem Area'!$F26/10000</f>
        <v>9.2016632093118247</v>
      </c>
      <c r="H30" s="93">
        <f>(((('Indicator 0'!$P$20*'Indicator 0'!J10)+(Abrasion_indicator!$L$26*Abrasion_indicator!J10))/('Indicator 0'!J10+Abrasion_indicator!J10))*'Wellbeing Base'!J10)*'Ecosystem Area'!$F26/10000</f>
        <v>5.4022628218278452</v>
      </c>
      <c r="I30" s="93">
        <f>(((('Indicator 0'!$P$20*'Indicator 0'!K10)+(Abrasion_indicator!$L$26*Abrasion_indicator!K10))/('Indicator 0'!K10+Abrasion_indicator!K10))*'Wellbeing Base'!K10)*'Ecosystem Area'!$F26/10000</f>
        <v>7.7651403350145669</v>
      </c>
      <c r="J30" s="93">
        <f>(((('Indicator 0'!$P$20*'Indicator 0'!L10)+(Abrasion_indicator!$L$26*Abrasion_indicator!L10))/('Indicator 0'!L10+Abrasion_indicator!L10))*'Wellbeing Base'!L10)*'Ecosystem Area'!$F26/10000</f>
        <v>8.8405129577920896</v>
      </c>
      <c r="K30" s="93">
        <f>(((('Indicator 0'!$P$20*'Indicator 0'!M10)+(Abrasion_indicator!$L$26*Abrasion_indicator!M10))/('Indicator 0'!M10+Abrasion_indicator!M10))*'Wellbeing Base'!M10)*'Ecosystem Area'!$F26/10000</f>
        <v>159.32874689802705</v>
      </c>
      <c r="L30" s="93">
        <f>(((('Indicator 0'!$P$20*'Indicator 0'!N10)+(Abrasion_indicator!$L$26*Abrasion_indicator!N10))/('Indicator 0'!N10+Abrasion_indicator!N10))*'Wellbeing Base'!N10)*'Ecosystem Area'!$F26/10000</f>
        <v>308.45562468697665</v>
      </c>
      <c r="M30" s="93">
        <f>(((('Indicator 0'!$P$20*'Indicator 0'!O10)+(Abrasion_indicator!$L$26*Abrasion_indicator!O10))/('Indicator 0'!O10+Abrasion_indicator!O10))*'Wellbeing Base'!O10)*'Ecosystem Area'!$F26/10000</f>
        <v>185.84652063789724</v>
      </c>
      <c r="N30" s="93">
        <f>(((('Indicator 0'!$P$20*'Indicator 0'!P10)+(Abrasion_indicator!$L$26*Abrasion_indicator!P10))/('Indicator 0'!P10+Abrasion_indicator!P10))*'Wellbeing Base'!P10)*'Ecosystem Area'!$F26/10000</f>
        <v>10.511938544257747</v>
      </c>
      <c r="O30" s="93">
        <f>(((('Indicator 0'!$P$20*'Indicator 0'!Q10)+(Abrasion_indicator!$L$26*Abrasion_indicator!Q10))/('Indicator 0'!Q10+Abrasion_indicator!Q10))*'Wellbeing Base'!Q10)*'Ecosystem Area'!$F26/10000</f>
        <v>10.430466851635419</v>
      </c>
      <c r="P30" s="70">
        <f t="shared" si="2"/>
        <v>733.41607147856132</v>
      </c>
      <c r="R30" s="73"/>
      <c r="S30" s="68"/>
      <c r="T30" s="53"/>
      <c r="U30" s="53"/>
      <c r="V30" s="53"/>
      <c r="W30" s="53"/>
      <c r="X30" s="53"/>
      <c r="Y30" s="53"/>
      <c r="Z30" s="53"/>
      <c r="AA30" s="53"/>
      <c r="AB30" s="53"/>
      <c r="AC30" s="53"/>
      <c r="AD30" s="53"/>
      <c r="AE30" s="53"/>
      <c r="AF30" s="70"/>
    </row>
    <row r="31" spans="2:32">
      <c r="B31" s="102" t="s">
        <v>40</v>
      </c>
      <c r="C31" s="80" t="s">
        <v>41</v>
      </c>
      <c r="D31" s="93">
        <f>(((('Indicator 0'!$P$20*'Indicator 0'!F11)+(Abrasion_indicator!$L$26*Abrasion_indicator!F11))/('Indicator 0'!F11+Abrasion_indicator!F11))*'Wellbeing Base'!F11)*'Ecosystem Area'!$F27/10000</f>
        <v>0</v>
      </c>
      <c r="E31" s="93">
        <f>(((('Indicator 0'!$P$20*'Indicator 0'!G11)+(Abrasion_indicator!$L$26*Abrasion_indicator!G11))/('Indicator 0'!G11+Abrasion_indicator!G11))*'Wellbeing Base'!G11)*'Ecosystem Area'!$F27/10000</f>
        <v>111.22229201347774</v>
      </c>
      <c r="F31" s="93">
        <f>(((('Indicator 0'!$P$20*'Indicator 0'!H11)+(Abrasion_indicator!$L$26*Abrasion_indicator!H11))/('Indicator 0'!H11+Abrasion_indicator!H11))*'Wellbeing Base'!H11)*'Ecosystem Area'!$F27/10000</f>
        <v>33.456093022545076</v>
      </c>
      <c r="G31" s="93">
        <f>(((('Indicator 0'!$P$20*'Indicator 0'!I11)+(Abrasion_indicator!$L$26*Abrasion_indicator!I11))/('Indicator 0'!I11+Abrasion_indicator!I11))*'Wellbeing Base'!I11)*'Ecosystem Area'!$F27/10000</f>
        <v>66.695032549256098</v>
      </c>
      <c r="H31" s="93">
        <f>(((('Indicator 0'!$P$20*'Indicator 0'!J11)+(Abrasion_indicator!$L$26*Abrasion_indicator!J11))/('Indicator 0'!J11+Abrasion_indicator!J11))*'Wellbeing Base'!J11)*'Ecosystem Area'!$F27/10000</f>
        <v>39.156409721323705</v>
      </c>
      <c r="I31" s="93">
        <f>(((('Indicator 0'!$P$20*'Indicator 0'!K11)+(Abrasion_indicator!$L$26*Abrasion_indicator!K11))/('Indicator 0'!K11+Abrasion_indicator!K11))*'Wellbeing Base'!K11)*'Ecosystem Area'!$F27/10000</f>
        <v>56.282899690269204</v>
      </c>
      <c r="J31" s="93">
        <f>(((('Indicator 0'!$P$20*'Indicator 0'!L11)+(Abrasion_indicator!$L$26*Abrasion_indicator!L11))/('Indicator 0'!L11+Abrasion_indicator!L11))*'Wellbeing Base'!L11)*'Ecosystem Area'!$F27/10000</f>
        <v>0</v>
      </c>
      <c r="K31" s="93">
        <f>(((('Indicator 0'!$P$20*'Indicator 0'!M11)+(Abrasion_indicator!$L$26*Abrasion_indicator!M11))/('Indicator 0'!M11+Abrasion_indicator!M11))*'Wellbeing Base'!M11)*'Ecosystem Area'!$F27/10000</f>
        <v>0</v>
      </c>
      <c r="L31" s="93">
        <f>(((('Indicator 0'!$P$20*'Indicator 0'!N11)+(Abrasion_indicator!$L$26*Abrasion_indicator!N11))/('Indicator 0'!N11+Abrasion_indicator!N11))*'Wellbeing Base'!N11)*'Ecosystem Area'!$F27/10000</f>
        <v>0</v>
      </c>
      <c r="M31" s="93">
        <f>(((('Indicator 0'!$P$20*'Indicator 0'!O11)+(Abrasion_indicator!$L$26*Abrasion_indicator!O11))/('Indicator 0'!O11+Abrasion_indicator!O11))*'Wellbeing Base'!O11)*'Ecosystem Area'!$F27/10000</f>
        <v>0</v>
      </c>
      <c r="N31" s="93">
        <f>(((('Indicator 0'!$P$20*'Indicator 0'!P11)+(Abrasion_indicator!$L$26*Abrasion_indicator!P11))/('Indicator 0'!P11+Abrasion_indicator!P11))*'Wellbeing Base'!P11)*'Ecosystem Area'!$F27/10000</f>
        <v>76.192104342132708</v>
      </c>
      <c r="O31" s="93">
        <f>(((('Indicator 0'!$P$20*'Indicator 0'!Q11)+(Abrasion_indicator!$L$26*Abrasion_indicator!Q11))/('Indicator 0'!Q11+Abrasion_indicator!Q11))*'Wellbeing Base'!Q11)*'Ecosystem Area'!$F27/10000</f>
        <v>75.601585316638449</v>
      </c>
      <c r="P31" s="70">
        <f t="shared" si="2"/>
        <v>458.60641665564299</v>
      </c>
      <c r="R31" s="73"/>
      <c r="S31" s="68"/>
      <c r="T31" s="53"/>
      <c r="U31" s="53"/>
      <c r="V31" s="53"/>
      <c r="W31" s="53"/>
      <c r="X31" s="53"/>
      <c r="Y31" s="53"/>
      <c r="Z31" s="53"/>
      <c r="AA31" s="53"/>
      <c r="AB31" s="53"/>
      <c r="AC31" s="53"/>
      <c r="AD31" s="53"/>
      <c r="AE31" s="53"/>
      <c r="AF31" s="70"/>
    </row>
    <row r="32" spans="2:32">
      <c r="B32" s="102"/>
      <c r="C32" s="80" t="s">
        <v>42</v>
      </c>
      <c r="D32" s="93">
        <f>(((('Indicator 0'!$P$20*'Indicator 0'!F12)+(Abrasion_indicator!$L$26*Abrasion_indicator!F12))/('Indicator 0'!F12+Abrasion_indicator!F12))*'Wellbeing Base'!F12)*'Ecosystem Area'!$F28/10000</f>
        <v>0</v>
      </c>
      <c r="E32" s="93">
        <f>(((('Indicator 0'!$P$20*'Indicator 0'!G12)+(Abrasion_indicator!$L$26*Abrasion_indicator!G12))/('Indicator 0'!G12+Abrasion_indicator!G12))*'Wellbeing Base'!G12)*'Ecosystem Area'!$F28/10000</f>
        <v>171.50125574901861</v>
      </c>
      <c r="F32" s="93">
        <f>(((('Indicator 0'!$P$20*'Indicator 0'!H12)+(Abrasion_indicator!$L$26*Abrasion_indicator!H12))/('Indicator 0'!H12+Abrasion_indicator!H12))*'Wellbeing Base'!H12)*'Ecosystem Area'!$F28/10000</f>
        <v>51.588237051679961</v>
      </c>
      <c r="G32" s="93">
        <f>(((('Indicator 0'!$P$20*'Indicator 0'!I12)+(Abrasion_indicator!$L$26*Abrasion_indicator!I12))/('Indicator 0'!I12+Abrasion_indicator!I12))*'Wellbeing Base'!I12)*'Ecosystem Area'!$F28/10000</f>
        <v>102.84163028247085</v>
      </c>
      <c r="H32" s="93">
        <f>(((('Indicator 0'!$P$20*'Indicator 0'!J12)+(Abrasion_indicator!$L$26*Abrasion_indicator!J12))/('Indicator 0'!J12+Abrasion_indicator!J12))*'Wellbeing Base'!J12)*'Ecosystem Area'!$F28/10000</f>
        <v>60.377945070726796</v>
      </c>
      <c r="I32" s="93">
        <f>(((('Indicator 0'!$P$20*'Indicator 0'!K12)+(Abrasion_indicator!$L$26*Abrasion_indicator!K12))/('Indicator 0'!K12+Abrasion_indicator!K12))*'Wellbeing Base'!K12)*'Ecosystem Area'!$F28/10000</f>
        <v>86.786450803473201</v>
      </c>
      <c r="J32" s="93">
        <f>(((('Indicator 0'!$P$20*'Indicator 0'!L12)+(Abrasion_indicator!$L$26*Abrasion_indicator!L12))/('Indicator 0'!L12+Abrasion_indicator!L12))*'Wellbeing Base'!L12)*'Ecosystem Area'!$F28/10000</f>
        <v>98.805264269245313</v>
      </c>
      <c r="K32" s="93">
        <f>(((('Indicator 0'!$P$20*'Indicator 0'!M12)+(Abrasion_indicator!$L$26*Abrasion_indicator!M12))/('Indicator 0'!M12+Abrasion_indicator!M12))*'Wellbeing Base'!M12)*'Ecosystem Area'!$F28/10000</f>
        <v>0</v>
      </c>
      <c r="L32" s="93">
        <f>(((('Indicator 0'!$P$20*'Indicator 0'!N12)+(Abrasion_indicator!$L$26*Abrasion_indicator!N12))/('Indicator 0'!N12+Abrasion_indicator!N12))*'Wellbeing Base'!N12)*'Ecosystem Area'!$F28/10000</f>
        <v>0</v>
      </c>
      <c r="M32" s="93">
        <f>(((('Indicator 0'!$P$20*'Indicator 0'!O12)+(Abrasion_indicator!$L$26*Abrasion_indicator!O12))/('Indicator 0'!O12+Abrasion_indicator!O12))*'Wellbeing Base'!O12)*'Ecosystem Area'!$F28/10000</f>
        <v>0</v>
      </c>
      <c r="N32" s="93">
        <f>(((('Indicator 0'!$P$20*'Indicator 0'!P12)+(Abrasion_indicator!$L$26*Abrasion_indicator!P12))/('Indicator 0'!P12+Abrasion_indicator!P12))*'Wellbeing Base'!P12)*'Ecosystem Area'!$F28/10000</f>
        <v>117.4858145456359</v>
      </c>
      <c r="O32" s="93">
        <f>(((('Indicator 0'!$P$20*'Indicator 0'!Q12)+(Abrasion_indicator!$L$26*Abrasion_indicator!Q12))/('Indicator 0'!Q12+Abrasion_indicator!Q12))*'Wellbeing Base'!Q12)*'Ecosystem Area'!$F28/10000</f>
        <v>116.57525288949167</v>
      </c>
      <c r="P32" s="70">
        <f t="shared" si="2"/>
        <v>805.96185066174235</v>
      </c>
      <c r="R32" s="73"/>
      <c r="S32" s="68"/>
      <c r="T32" s="53"/>
      <c r="U32" s="53"/>
      <c r="V32" s="53"/>
      <c r="W32" s="53"/>
      <c r="X32" s="53"/>
      <c r="Y32" s="53"/>
      <c r="Z32" s="53"/>
      <c r="AA32" s="53"/>
      <c r="AB32" s="53"/>
      <c r="AC32" s="53"/>
      <c r="AD32" s="53"/>
      <c r="AE32" s="53"/>
      <c r="AF32" s="70"/>
    </row>
    <row r="33" spans="2:32">
      <c r="B33" s="102"/>
      <c r="C33" s="80" t="s">
        <v>43</v>
      </c>
      <c r="D33" s="93">
        <f>(((('Indicator 0'!$P$20*'Indicator 0'!F13)+(Abrasion_indicator!$L$26*Abrasion_indicator!F13))/('Indicator 0'!F13+Abrasion_indicator!F13))*'Wellbeing Base'!F13)*'Ecosystem Area'!$F29/10000</f>
        <v>0</v>
      </c>
      <c r="E33" s="93">
        <f>(((('Indicator 0'!$P$20*'Indicator 0'!G13)+(Abrasion_indicator!$L$26*Abrasion_indicator!G13))/('Indicator 0'!G13+Abrasion_indicator!G13))*'Wellbeing Base'!G13)*'Ecosystem Area'!$F29/10000</f>
        <v>725.91184758380632</v>
      </c>
      <c r="F33" s="93">
        <f>(((('Indicator 0'!$P$20*'Indicator 0'!H13)+(Abrasion_indicator!$L$26*Abrasion_indicator!H13))/('Indicator 0'!H13+Abrasion_indicator!H13))*'Wellbeing Base'!H13)*'Ecosystem Area'!$F29/10000</f>
        <v>436.7141489223838</v>
      </c>
      <c r="G33" s="93">
        <f>(((('Indicator 0'!$P$20*'Indicator 0'!I13)+(Abrasion_indicator!$L$26*Abrasion_indicator!I13))/('Indicator 0'!I13+Abrasion_indicator!I13))*'Wellbeing Base'!I13)*'Ecosystem Area'!$F29/10000</f>
        <v>435.29685844476018</v>
      </c>
      <c r="H33" s="93">
        <f>(((('Indicator 0'!$P$20*'Indicator 0'!J13)+(Abrasion_indicator!$L$26*Abrasion_indicator!J13))/('Indicator 0'!J13+Abrasion_indicator!J13))*'Wellbeing Base'!J13)*'Ecosystem Area'!$F29/10000</f>
        <v>255.56119381274954</v>
      </c>
      <c r="I33" s="93">
        <f>(((('Indicator 0'!$P$20*'Indicator 0'!K13)+(Abrasion_indicator!$L$26*Abrasion_indicator!K13))/('Indicator 0'!K13+Abrasion_indicator!K13))*'Wellbeing Base'!K13)*'Ecosystem Area'!$F29/10000</f>
        <v>367.34024233726842</v>
      </c>
      <c r="J33" s="93">
        <f>(((('Indicator 0'!$P$20*'Indicator 0'!L13)+(Abrasion_indicator!$L$26*Abrasion_indicator!L13))/('Indicator 0'!L13+Abrasion_indicator!L13))*'Wellbeing Base'!L13)*'Ecosystem Area'!$F29/10000</f>
        <v>418.2121677386292</v>
      </c>
      <c r="K33" s="93">
        <f>(((('Indicator 0'!$P$20*'Indicator 0'!M13)+(Abrasion_indicator!$L$26*Abrasion_indicator!M13))/('Indicator 0'!M13+Abrasion_indicator!M13))*'Wellbeing Base'!M13)*'Ecosystem Area'!$F29/10000</f>
        <v>0</v>
      </c>
      <c r="L33" s="93">
        <f>(((('Indicator 0'!$P$20*'Indicator 0'!N13)+(Abrasion_indicator!$L$26*Abrasion_indicator!N13))/('Indicator 0'!N13+Abrasion_indicator!N13))*'Wellbeing Base'!N13)*'Ecosystem Area'!$F29/10000</f>
        <v>0</v>
      </c>
      <c r="M33" s="93">
        <f>(((('Indicator 0'!$P$20*'Indicator 0'!O13)+(Abrasion_indicator!$L$26*Abrasion_indicator!O13))/('Indicator 0'!O13+Abrasion_indicator!O13))*'Wellbeing Base'!O13)*'Ecosystem Area'!$F29/10000</f>
        <v>0</v>
      </c>
      <c r="N33" s="93">
        <f>(((('Indicator 0'!$P$20*'Indicator 0'!P13)+(Abrasion_indicator!$L$26*Abrasion_indicator!P13))/('Indicator 0'!P13+Abrasion_indicator!P13))*'Wellbeing Base'!P13)*'Ecosystem Area'!$F29/10000</f>
        <v>497.28116758817976</v>
      </c>
      <c r="O33" s="93">
        <f>(((('Indicator 0'!$P$20*'Indicator 0'!Q13)+(Abrasion_indicator!$L$26*Abrasion_indicator!Q13))/('Indicator 0'!Q13+Abrasion_indicator!Q13))*'Wellbeing Base'!Q13)*'Ecosystem Area'!$F29/10000</f>
        <v>493.42704132383375</v>
      </c>
      <c r="P33" s="70">
        <f t="shared" si="2"/>
        <v>3629.7446677516114</v>
      </c>
      <c r="R33" s="73"/>
      <c r="S33" s="68"/>
      <c r="T33" s="53"/>
      <c r="U33" s="53"/>
      <c r="V33" s="53"/>
      <c r="W33" s="53"/>
      <c r="X33" s="53"/>
      <c r="Y33" s="53"/>
      <c r="Z33" s="53"/>
      <c r="AA33" s="53"/>
      <c r="AB33" s="53"/>
      <c r="AC33" s="53"/>
      <c r="AD33" s="53"/>
      <c r="AE33" s="53"/>
      <c r="AF33" s="70"/>
    </row>
    <row r="34" spans="2:32">
      <c r="B34" s="102"/>
      <c r="C34" s="80" t="s">
        <v>44</v>
      </c>
      <c r="D34" s="93">
        <f>(((('Indicator 0'!$P$20*'Indicator 0'!F14)+(Abrasion_indicator!$L$26*Abrasion_indicator!F14))/('Indicator 0'!F14+Abrasion_indicator!F14))*'Wellbeing Base'!F14)*'Ecosystem Area'!$F30/10000</f>
        <v>0</v>
      </c>
      <c r="E34" s="93">
        <f>(((('Indicator 0'!$P$20*'Indicator 0'!G14)+(Abrasion_indicator!$L$26*Abrasion_indicator!G14))/('Indicator 0'!G14+Abrasion_indicator!G14))*'Wellbeing Base'!G14)*'Ecosystem Area'!$F30/10000</f>
        <v>1.001093447530814</v>
      </c>
      <c r="F34" s="93">
        <f>(((('Indicator 0'!$P$20*'Indicator 0'!H14)+(Abrasion_indicator!$L$26*Abrasion_indicator!H14))/('Indicator 0'!H14+Abrasion_indicator!H14))*'Wellbeing Base'!H14)*'Ecosystem Area'!$F30/10000</f>
        <v>0.60226551527624839</v>
      </c>
      <c r="G34" s="93">
        <f>(((('Indicator 0'!$P$20*'Indicator 0'!I14)+(Abrasion_indicator!$L$26*Abrasion_indicator!I14))/('Indicator 0'!I14+Abrasion_indicator!I14))*'Wellbeing Base'!I14)*'Ecosystem Area'!$F30/10000</f>
        <v>0.60031095259054534</v>
      </c>
      <c r="H34" s="93">
        <f>(((('Indicator 0'!$P$20*'Indicator 0'!J14)+(Abrasion_indicator!$L$26*Abrasion_indicator!J14))/('Indicator 0'!J14+Abrasion_indicator!J14))*'Wellbeing Base'!J14)*'Ecosystem Area'!$F30/10000</f>
        <v>0.35244036506727383</v>
      </c>
      <c r="I34" s="93">
        <f>(((('Indicator 0'!$P$20*'Indicator 0'!K14)+(Abrasion_indicator!$L$26*Abrasion_indicator!K14))/('Indicator 0'!K14+Abrasion_indicator!K14))*'Wellbeing Base'!K14)*'Ecosystem Area'!$F30/10000</f>
        <v>0.50659306752224487</v>
      </c>
      <c r="J34" s="93">
        <f>(((('Indicator 0'!$P$20*'Indicator 0'!L14)+(Abrasion_indicator!$L$26*Abrasion_indicator!L14))/('Indicator 0'!L14+Abrasion_indicator!L14))*'Wellbeing Base'!L14)*'Ecosystem Area'!$F30/10000</f>
        <v>0.57674972821333392</v>
      </c>
      <c r="K34" s="93">
        <f>(((('Indicator 0'!$P$20*'Indicator 0'!M14)+(Abrasion_indicator!$L$26*Abrasion_indicator!M14))/('Indicator 0'!M14+Abrasion_indicator!M14))*'Wellbeing Base'!M14)*'Ecosystem Area'!$F30/10000</f>
        <v>10.394511258423437</v>
      </c>
      <c r="L34" s="93">
        <f>(((('Indicator 0'!$P$20*'Indicator 0'!N14)+(Abrasion_indicator!$L$26*Abrasion_indicator!N14))/('Indicator 0'!N14+Abrasion_indicator!N14))*'Wellbeing Base'!N14)*'Ecosystem Area'!$F30/10000</f>
        <v>30.185188102792861</v>
      </c>
      <c r="M34" s="93">
        <f>(((('Indicator 0'!$P$20*'Indicator 0'!O14)+(Abrasion_indicator!$L$26*Abrasion_indicator!O14))/('Indicator 0'!O14+Abrasion_indicator!O14))*'Wellbeing Base'!O14)*'Ecosystem Area'!$F30/10000</f>
        <v>6.0622574040132884</v>
      </c>
      <c r="N34" s="93">
        <f>(((('Indicator 0'!$P$20*'Indicator 0'!P14)+(Abrasion_indicator!$L$26*Abrasion_indicator!P14))/('Indicator 0'!P14+Abrasion_indicator!P14))*'Wellbeing Base'!P14)*'Ecosystem Area'!$F30/10000</f>
        <v>0.68579252440913729</v>
      </c>
      <c r="O34" s="93">
        <f>(((('Indicator 0'!$P$20*'Indicator 0'!Q14)+(Abrasion_indicator!$L$26*Abrasion_indicator!Q14))/('Indicator 0'!Q14+Abrasion_indicator!Q14))*'Wellbeing Base'!Q14)*'Ecosystem Area'!$F30/10000</f>
        <v>0.68047736036816475</v>
      </c>
      <c r="P34" s="70">
        <f t="shared" si="2"/>
        <v>51.64767972620735</v>
      </c>
      <c r="R34" s="73"/>
      <c r="S34" s="68"/>
      <c r="T34" s="53"/>
      <c r="U34" s="53"/>
      <c r="V34" s="53"/>
      <c r="W34" s="53"/>
      <c r="X34" s="53"/>
      <c r="Y34" s="53"/>
      <c r="Z34" s="53"/>
      <c r="AA34" s="53"/>
      <c r="AB34" s="53"/>
      <c r="AC34" s="53"/>
      <c r="AD34" s="53"/>
      <c r="AE34" s="53"/>
      <c r="AF34" s="70"/>
    </row>
    <row r="35" spans="2:32">
      <c r="B35" s="102"/>
      <c r="C35" s="80" t="s">
        <v>45</v>
      </c>
      <c r="D35" s="93">
        <f>(((('Indicator 0'!$P$20*'Indicator 0'!F15)+(Abrasion_indicator!$L$26*Abrasion_indicator!F15))/('Indicator 0'!F15+Abrasion_indicator!F15))*'Wellbeing Base'!F15)*'Ecosystem Area'!$F31/10000</f>
        <v>0</v>
      </c>
      <c r="E35" s="93">
        <f>(((('Indicator 0'!$P$20*'Indicator 0'!G15)+(Abrasion_indicator!$L$26*Abrasion_indicator!G15))/('Indicator 0'!G15+Abrasion_indicator!G15))*'Wellbeing Base'!G15)*'Ecosystem Area'!$F31/10000</f>
        <v>28.816127928822027</v>
      </c>
      <c r="F35" s="93">
        <f>(((('Indicator 0'!$P$20*'Indicator 0'!H15)+(Abrasion_indicator!$L$26*Abrasion_indicator!H15))/('Indicator 0'!H15+Abrasion_indicator!H15))*'Wellbeing Base'!H15)*'Ecosystem Area'!$F31/10000</f>
        <v>17.33600412441427</v>
      </c>
      <c r="G35" s="93">
        <f>(((('Indicator 0'!$P$20*'Indicator 0'!I15)+(Abrasion_indicator!$L$26*Abrasion_indicator!I15))/('Indicator 0'!I15+Abrasion_indicator!I15))*'Wellbeing Base'!I15)*'Ecosystem Area'!$F31/10000</f>
        <v>17.279742714917447</v>
      </c>
      <c r="H35" s="93">
        <f>(((('Indicator 0'!$P$20*'Indicator 0'!J15)+(Abrasion_indicator!$L$26*Abrasion_indicator!J15))/('Indicator 0'!J15+Abrasion_indicator!J15))*'Wellbeing Base'!J15)*'Ecosystem Area'!$F31/10000</f>
        <v>10.144873759896122</v>
      </c>
      <c r="I35" s="93">
        <f>(((('Indicator 0'!$P$20*'Indicator 0'!K15)+(Abrasion_indicator!$L$26*Abrasion_indicator!K15))/('Indicator 0'!K15+Abrasion_indicator!K15))*'Wellbeing Base'!K15)*'Ecosystem Area'!$F31/10000</f>
        <v>14.582105873913486</v>
      </c>
      <c r="J35" s="93">
        <f>(((('Indicator 0'!$P$20*'Indicator 0'!L15)+(Abrasion_indicator!$L$26*Abrasion_indicator!L15))/('Indicator 0'!L15+Abrasion_indicator!L15))*'Wellbeing Base'!L15)*'Ecosystem Area'!$F31/10000</f>
        <v>0</v>
      </c>
      <c r="K35" s="93">
        <f>(((('Indicator 0'!$P$20*'Indicator 0'!M15)+(Abrasion_indicator!$L$26*Abrasion_indicator!M15))/('Indicator 0'!M15+Abrasion_indicator!M15))*'Wellbeing Base'!M15)*'Ecosystem Area'!$F31/10000</f>
        <v>0</v>
      </c>
      <c r="L35" s="93">
        <f>(((('Indicator 0'!$P$20*'Indicator 0'!N15)+(Abrasion_indicator!$L$26*Abrasion_indicator!N15))/('Indicator 0'!N15+Abrasion_indicator!N15))*'Wellbeing Base'!N15)*'Ecosystem Area'!$F31/10000</f>
        <v>0</v>
      </c>
      <c r="M35" s="93">
        <f>(((('Indicator 0'!$P$20*'Indicator 0'!O15)+(Abrasion_indicator!$L$26*Abrasion_indicator!O15))/('Indicator 0'!O15+Abrasion_indicator!O15))*'Wellbeing Base'!O15)*'Ecosystem Area'!$F31/10000</f>
        <v>0</v>
      </c>
      <c r="N35" s="93">
        <f>(((('Indicator 0'!$P$20*'Indicator 0'!P15)+(Abrasion_indicator!$L$26*Abrasion_indicator!P15))/('Indicator 0'!P15+Abrasion_indicator!P15))*'Wellbeing Base'!P15)*'Ecosystem Area'!$F31/10000</f>
        <v>19.740300133564929</v>
      </c>
      <c r="O35" s="93">
        <f>(((('Indicator 0'!$P$20*'Indicator 0'!Q15)+(Abrasion_indicator!$L$26*Abrasion_indicator!Q15))/('Indicator 0'!Q15+Abrasion_indicator!Q15))*'Wellbeing Base'!Q15)*'Ecosystem Area'!$F31/10000</f>
        <v>19.587304978771829</v>
      </c>
      <c r="P35" s="70">
        <f t="shared" si="2"/>
        <v>127.48645951430012</v>
      </c>
      <c r="R35" s="73"/>
      <c r="S35" s="68"/>
      <c r="T35" s="53"/>
      <c r="U35" s="53"/>
      <c r="V35" s="53"/>
      <c r="W35" s="53"/>
      <c r="X35" s="53"/>
      <c r="Y35" s="53"/>
      <c r="Z35" s="53"/>
      <c r="AA35" s="53"/>
      <c r="AB35" s="53"/>
      <c r="AC35" s="53"/>
      <c r="AD35" s="53"/>
      <c r="AE35" s="53"/>
      <c r="AF35" s="70"/>
    </row>
    <row r="36" spans="2:32">
      <c r="B36" s="102"/>
      <c r="C36" s="80" t="s">
        <v>46</v>
      </c>
      <c r="D36" s="93">
        <f>(((('Indicator 0'!$P$20*'Indicator 0'!F16)+(Abrasion_indicator!$L$26*Abrasion_indicator!F16))/('Indicator 0'!F16+Abrasion_indicator!F16))*'Wellbeing Base'!F16)*'Ecosystem Area'!$F32/10000</f>
        <v>0</v>
      </c>
      <c r="E36" s="93">
        <f>(((('Indicator 0'!$P$20*'Indicator 0'!G16)+(Abrasion_indicator!$L$26*Abrasion_indicator!G16))/('Indicator 0'!G16+Abrasion_indicator!G16))*'Wellbeing Base'!G16)*'Ecosystem Area'!$F32/10000</f>
        <v>3.5717132460736196</v>
      </c>
      <c r="F36" s="93">
        <f>(((('Indicator 0'!$P$20*'Indicator 0'!H16)+(Abrasion_indicator!$L$26*Abrasion_indicator!H16))/('Indicator 0'!H16+Abrasion_indicator!H16))*'Wellbeing Base'!H16)*'Ecosystem Area'!$F32/10000</f>
        <v>3.2231552267242032</v>
      </c>
      <c r="G36" s="93">
        <f>(((('Indicator 0'!$P$20*'Indicator 0'!I16)+(Abrasion_indicator!$L$26*Abrasion_indicator!I16))/('Indicator 0'!I16+Abrasion_indicator!I16))*'Wellbeing Base'!I16)*'Ecosystem Area'!$F32/10000</f>
        <v>6.4253899166532902</v>
      </c>
      <c r="H36" s="93">
        <f>(((('Indicator 0'!$P$20*'Indicator 0'!J16)+(Abrasion_indicator!$L$26*Abrasion_indicator!J16))/('Indicator 0'!J16+Abrasion_indicator!J16))*'Wellbeing Base'!J16)*'Ecosystem Area'!$F32/10000</f>
        <v>1.2574409746329474</v>
      </c>
      <c r="I36" s="93">
        <f>(((('Indicator 0'!$P$20*'Indicator 0'!K16)+(Abrasion_indicator!$L$26*Abrasion_indicator!K16))/('Indicator 0'!K16+Abrasion_indicator!K16))*'Wellbeing Base'!K16)*'Ecosystem Area'!$F32/10000</f>
        <v>2.7111432615523774</v>
      </c>
      <c r="J36" s="93">
        <f>(((('Indicator 0'!$P$20*'Indicator 0'!L16)+(Abrasion_indicator!$L$26*Abrasion_indicator!L16))/('Indicator 0'!L16+Abrasion_indicator!L16))*'Wellbeing Base'!L16)*'Ecosystem Area'!$F32/10000</f>
        <v>3.0866019286359156</v>
      </c>
      <c r="K36" s="93">
        <f>(((('Indicator 0'!$P$20*'Indicator 0'!M16)+(Abrasion_indicator!$L$26*Abrasion_indicator!M16))/('Indicator 0'!M16+Abrasion_indicator!M16))*'Wellbeing Base'!M16)*'Ecosystem Area'!$F32/10000</f>
        <v>55.6284934834162</v>
      </c>
      <c r="L36" s="93">
        <f>(((('Indicator 0'!$P$20*'Indicator 0'!N16)+(Abrasion_indicator!$L$26*Abrasion_indicator!N16))/('Indicator 0'!N16+Abrasion_indicator!N16))*'Wellbeing Base'!N16)*'Ecosystem Area'!$F32/10000</f>
        <v>71.79671817710144</v>
      </c>
      <c r="M36" s="93">
        <f>(((('Indicator 0'!$P$20*'Indicator 0'!O16)+(Abrasion_indicator!$L$26*Abrasion_indicator!O16))/('Indicator 0'!O16+Abrasion_indicator!O16))*'Wellbeing Base'!O16)*'Ecosystem Area'!$F32/10000</f>
        <v>43.257989799909573</v>
      </c>
      <c r="N36" s="93">
        <f>(((('Indicator 0'!$P$20*'Indicator 0'!P16)+(Abrasion_indicator!$L$26*Abrasion_indicator!P16))/('Indicator 0'!P16+Abrasion_indicator!P16))*'Wellbeing Base'!P16)*'Ecosystem Area'!$F32/10000</f>
        <v>2.4467788192320441</v>
      </c>
      <c r="O36" s="93">
        <f>(((('Indicator 0'!$P$20*'Indicator 0'!Q16)+(Abrasion_indicator!$L$26*Abrasion_indicator!Q16))/('Indicator 0'!Q16+Abrasion_indicator!Q16))*'Wellbeing Base'!Q16)*'Ecosystem Area'!$F32/10000</f>
        <v>4.8556306260417816</v>
      </c>
      <c r="P36" s="70">
        <f t="shared" si="2"/>
        <v>198.26105545997339</v>
      </c>
      <c r="R36" s="73"/>
      <c r="S36" s="68"/>
      <c r="T36" s="53"/>
      <c r="U36" s="53"/>
      <c r="V36" s="53"/>
      <c r="W36" s="53"/>
      <c r="X36" s="53"/>
      <c r="Y36" s="53"/>
      <c r="Z36" s="53"/>
      <c r="AA36" s="53"/>
      <c r="AB36" s="53"/>
      <c r="AC36" s="53"/>
      <c r="AD36" s="53"/>
      <c r="AE36" s="53"/>
      <c r="AF36" s="70"/>
    </row>
    <row r="37" spans="2:32">
      <c r="D37" s="70">
        <f t="shared" ref="D37:P37" si="3">SUM(D24:D36)</f>
        <v>1127.7842485363599</v>
      </c>
      <c r="E37" s="70">
        <f t="shared" si="3"/>
        <v>1127.7842485363601</v>
      </c>
      <c r="F37" s="70">
        <f t="shared" si="3"/>
        <v>556.93049310437516</v>
      </c>
      <c r="G37" s="70">
        <f t="shared" si="3"/>
        <v>668.31659172525053</v>
      </c>
      <c r="H37" s="70">
        <f t="shared" si="3"/>
        <v>389.85134517306284</v>
      </c>
      <c r="I37" s="70">
        <f t="shared" si="3"/>
        <v>556.93049310437527</v>
      </c>
      <c r="J37" s="70">
        <f t="shared" si="3"/>
        <v>556.93049310437527</v>
      </c>
      <c r="K37" s="70">
        <f t="shared" si="3"/>
        <v>668.3165917252503</v>
      </c>
      <c r="L37" s="70">
        <f t="shared" si="3"/>
        <v>1113.8609862087508</v>
      </c>
      <c r="M37" s="70">
        <f t="shared" si="3"/>
        <v>751.85616569090666</v>
      </c>
      <c r="N37" s="70">
        <f t="shared" si="3"/>
        <v>751.85616569090666</v>
      </c>
      <c r="O37" s="70">
        <f t="shared" si="3"/>
        <v>751.85616569090678</v>
      </c>
      <c r="P37" s="70">
        <f t="shared" si="3"/>
        <v>9022.2739882908827</v>
      </c>
      <c r="T37" s="70"/>
      <c r="U37" s="70"/>
      <c r="V37" s="70"/>
      <c r="W37" s="70"/>
      <c r="X37" s="70"/>
      <c r="Y37" s="70"/>
      <c r="Z37" s="70"/>
      <c r="AA37" s="70"/>
      <c r="AB37" s="70"/>
      <c r="AC37" s="70"/>
      <c r="AD37" s="70"/>
      <c r="AE37" s="70"/>
      <c r="AF37" s="70"/>
    </row>
    <row r="40" spans="2:32" s="65" customFormat="1" ht="15" customHeight="1">
      <c r="B40" s="76"/>
      <c r="C40" s="75"/>
      <c r="D40" s="74"/>
      <c r="E40" s="74"/>
      <c r="F40" s="74"/>
      <c r="G40" s="74"/>
      <c r="H40" s="74"/>
      <c r="I40" s="74"/>
      <c r="J40" s="74"/>
      <c r="K40" s="74"/>
      <c r="L40" s="74"/>
      <c r="M40" s="74"/>
      <c r="N40" s="74"/>
      <c r="O40" s="74"/>
      <c r="R40" s="76"/>
      <c r="S40" s="75"/>
      <c r="T40" s="74"/>
      <c r="U40" s="74"/>
      <c r="V40" s="74"/>
      <c r="W40" s="74"/>
      <c r="X40" s="74"/>
      <c r="Y40" s="74"/>
      <c r="Z40" s="74"/>
      <c r="AA40" s="74"/>
      <c r="AB40" s="74"/>
      <c r="AC40" s="74"/>
      <c r="AD40" s="74"/>
      <c r="AE40" s="74"/>
    </row>
    <row r="41" spans="2:32" s="65" customFormat="1">
      <c r="B41" s="75"/>
      <c r="C41" s="75"/>
      <c r="D41" s="66"/>
      <c r="E41" s="66"/>
      <c r="F41" s="66"/>
      <c r="G41" s="66"/>
      <c r="H41" s="66"/>
      <c r="I41" s="66"/>
      <c r="J41" s="66"/>
      <c r="K41" s="66"/>
      <c r="L41" s="66"/>
      <c r="M41" s="66"/>
      <c r="N41" s="66"/>
      <c r="O41" s="66"/>
      <c r="R41" s="75"/>
      <c r="S41" s="75"/>
      <c r="T41" s="66"/>
      <c r="U41" s="66"/>
      <c r="V41" s="66"/>
      <c r="W41" s="66"/>
      <c r="X41" s="66"/>
      <c r="Y41" s="66"/>
      <c r="Z41" s="66"/>
      <c r="AA41" s="66"/>
      <c r="AB41" s="66"/>
      <c r="AC41" s="66"/>
      <c r="AD41" s="66"/>
      <c r="AE41" s="66"/>
    </row>
    <row r="42" spans="2:32" s="65" customFormat="1">
      <c r="B42" s="75"/>
      <c r="C42" s="75"/>
      <c r="D42" s="59"/>
      <c r="E42" s="59"/>
      <c r="F42" s="59"/>
      <c r="G42" s="59"/>
      <c r="H42" s="59"/>
      <c r="I42" s="59"/>
      <c r="J42" s="59"/>
      <c r="K42" s="59"/>
      <c r="L42" s="59"/>
      <c r="M42" s="59"/>
      <c r="N42" s="59"/>
      <c r="O42" s="59"/>
      <c r="R42" s="75"/>
      <c r="S42" s="75"/>
      <c r="T42" s="59"/>
      <c r="U42" s="59"/>
      <c r="V42" s="59"/>
      <c r="W42" s="59"/>
      <c r="X42" s="59"/>
      <c r="Y42" s="59"/>
      <c r="Z42" s="59"/>
      <c r="AA42" s="59"/>
      <c r="AB42" s="59"/>
      <c r="AC42" s="59"/>
      <c r="AD42" s="59"/>
      <c r="AE42" s="59"/>
    </row>
    <row r="43" spans="2:32" s="65" customFormat="1" ht="15" customHeight="1">
      <c r="B43" s="73"/>
      <c r="C43" s="68"/>
      <c r="D43" s="53"/>
      <c r="E43" s="53"/>
      <c r="F43" s="53"/>
      <c r="G43" s="53"/>
      <c r="H43" s="53"/>
      <c r="I43" s="53"/>
      <c r="J43" s="53"/>
      <c r="K43" s="53"/>
      <c r="L43" s="53"/>
      <c r="M43" s="53"/>
      <c r="N43" s="53"/>
      <c r="O43" s="53"/>
      <c r="P43" s="70"/>
      <c r="R43" s="73"/>
      <c r="S43" s="68"/>
      <c r="T43" s="53"/>
      <c r="U43" s="53"/>
      <c r="V43" s="53"/>
      <c r="W43" s="53"/>
      <c r="X43" s="53"/>
      <c r="Y43" s="53"/>
      <c r="Z43" s="53"/>
      <c r="AA43" s="53"/>
      <c r="AB43" s="53"/>
      <c r="AC43" s="53"/>
      <c r="AD43" s="53"/>
      <c r="AE43" s="53"/>
      <c r="AF43" s="70"/>
    </row>
    <row r="44" spans="2:32" s="65" customFormat="1">
      <c r="B44" s="73"/>
      <c r="C44" s="68"/>
      <c r="D44" s="53"/>
      <c r="E44" s="53"/>
      <c r="F44" s="53"/>
      <c r="G44" s="53"/>
      <c r="H44" s="53"/>
      <c r="I44" s="53"/>
      <c r="J44" s="53"/>
      <c r="K44" s="53"/>
      <c r="L44" s="53"/>
      <c r="M44" s="53"/>
      <c r="N44" s="53"/>
      <c r="O44" s="53"/>
      <c r="P44" s="70"/>
      <c r="R44" s="73"/>
      <c r="S44" s="68"/>
      <c r="T44" s="53"/>
      <c r="U44" s="53"/>
      <c r="V44" s="53"/>
      <c r="W44" s="53"/>
      <c r="X44" s="53"/>
      <c r="Y44" s="53"/>
      <c r="Z44" s="53"/>
      <c r="AA44" s="53"/>
      <c r="AB44" s="53"/>
      <c r="AC44" s="53"/>
      <c r="AD44" s="53"/>
      <c r="AE44" s="53"/>
      <c r="AF44" s="70"/>
    </row>
    <row r="45" spans="2:32" s="65" customFormat="1">
      <c r="B45" s="73"/>
      <c r="C45" s="68"/>
      <c r="D45" s="53"/>
      <c r="E45" s="53"/>
      <c r="F45" s="53"/>
      <c r="G45" s="53"/>
      <c r="H45" s="53"/>
      <c r="I45" s="53"/>
      <c r="J45" s="53"/>
      <c r="K45" s="53"/>
      <c r="L45" s="53"/>
      <c r="M45" s="53"/>
      <c r="N45" s="53"/>
      <c r="O45" s="53"/>
      <c r="P45" s="70"/>
      <c r="R45" s="73"/>
      <c r="S45" s="68"/>
      <c r="T45" s="53"/>
      <c r="U45" s="53"/>
      <c r="V45" s="53"/>
      <c r="W45" s="53"/>
      <c r="X45" s="53"/>
      <c r="Y45" s="53"/>
      <c r="Z45" s="53"/>
      <c r="AA45" s="53"/>
      <c r="AB45" s="53"/>
      <c r="AC45" s="53"/>
      <c r="AD45" s="53"/>
      <c r="AE45" s="53"/>
      <c r="AF45" s="70"/>
    </row>
    <row r="46" spans="2:32" s="65" customFormat="1" ht="15" customHeight="1">
      <c r="B46" s="73"/>
      <c r="C46" s="68"/>
      <c r="D46" s="53"/>
      <c r="E46" s="53"/>
      <c r="F46" s="53"/>
      <c r="G46" s="53"/>
      <c r="H46" s="53"/>
      <c r="I46" s="53"/>
      <c r="J46" s="53"/>
      <c r="K46" s="53"/>
      <c r="L46" s="53"/>
      <c r="M46" s="53"/>
      <c r="N46" s="53"/>
      <c r="O46" s="53"/>
      <c r="P46" s="70"/>
      <c r="R46" s="73"/>
      <c r="S46" s="68"/>
      <c r="T46" s="53"/>
      <c r="U46" s="53"/>
      <c r="V46" s="53"/>
      <c r="W46" s="53"/>
      <c r="X46" s="53"/>
      <c r="Y46" s="53"/>
      <c r="Z46" s="53"/>
      <c r="AA46" s="53"/>
      <c r="AB46" s="53"/>
      <c r="AC46" s="53"/>
      <c r="AD46" s="53"/>
      <c r="AE46" s="53"/>
      <c r="AF46" s="70"/>
    </row>
    <row r="47" spans="2:32" s="65" customFormat="1">
      <c r="B47" s="73"/>
      <c r="C47" s="68"/>
      <c r="D47" s="53"/>
      <c r="E47" s="53"/>
      <c r="F47" s="53"/>
      <c r="G47" s="53"/>
      <c r="H47" s="53"/>
      <c r="I47" s="53"/>
      <c r="J47" s="53"/>
      <c r="K47" s="53"/>
      <c r="L47" s="53"/>
      <c r="M47" s="53"/>
      <c r="N47" s="53"/>
      <c r="O47" s="53"/>
      <c r="P47" s="70"/>
      <c r="R47" s="73"/>
      <c r="S47" s="68"/>
      <c r="T47" s="53"/>
      <c r="U47" s="53"/>
      <c r="V47" s="53"/>
      <c r="W47" s="53"/>
      <c r="X47" s="53"/>
      <c r="Y47" s="53"/>
      <c r="Z47" s="53"/>
      <c r="AA47" s="53"/>
      <c r="AB47" s="53"/>
      <c r="AC47" s="53"/>
      <c r="AD47" s="53"/>
      <c r="AE47" s="53"/>
      <c r="AF47" s="70"/>
    </row>
    <row r="48" spans="2:32" s="65" customFormat="1">
      <c r="B48" s="73"/>
      <c r="C48" s="68"/>
      <c r="D48" s="53"/>
      <c r="E48" s="53"/>
      <c r="F48" s="53"/>
      <c r="G48" s="53"/>
      <c r="H48" s="53"/>
      <c r="I48" s="53"/>
      <c r="J48" s="53"/>
      <c r="K48" s="53"/>
      <c r="L48" s="53"/>
      <c r="M48" s="53"/>
      <c r="N48" s="53"/>
      <c r="O48" s="53"/>
      <c r="P48" s="70"/>
      <c r="R48" s="73"/>
      <c r="S48" s="68"/>
      <c r="T48" s="53"/>
      <c r="U48" s="53"/>
      <c r="V48" s="53"/>
      <c r="W48" s="53"/>
      <c r="X48" s="53"/>
      <c r="Y48" s="53"/>
      <c r="Z48" s="53"/>
      <c r="AA48" s="53"/>
      <c r="AB48" s="53"/>
      <c r="AC48" s="53"/>
      <c r="AD48" s="53"/>
      <c r="AE48" s="53"/>
      <c r="AF48" s="70"/>
    </row>
    <row r="49" spans="2:32" s="65" customFormat="1" ht="15" customHeight="1">
      <c r="B49" s="73"/>
      <c r="C49" s="68"/>
      <c r="D49" s="53"/>
      <c r="E49" s="53"/>
      <c r="F49" s="53"/>
      <c r="G49" s="53"/>
      <c r="H49" s="53"/>
      <c r="I49" s="53"/>
      <c r="J49" s="53"/>
      <c r="K49" s="53"/>
      <c r="L49" s="53"/>
      <c r="M49" s="53"/>
      <c r="N49" s="53"/>
      <c r="O49" s="53"/>
      <c r="P49" s="70"/>
      <c r="R49" s="73"/>
      <c r="S49" s="68"/>
      <c r="T49" s="53"/>
      <c r="U49" s="53"/>
      <c r="V49" s="53"/>
      <c r="W49" s="53"/>
      <c r="X49" s="53"/>
      <c r="Y49" s="53"/>
      <c r="Z49" s="53"/>
      <c r="AA49" s="53"/>
      <c r="AB49" s="53"/>
      <c r="AC49" s="53"/>
      <c r="AD49" s="53"/>
      <c r="AE49" s="53"/>
      <c r="AF49" s="70"/>
    </row>
    <row r="50" spans="2:32" s="65" customFormat="1" ht="15" customHeight="1">
      <c r="B50" s="73"/>
      <c r="C50" s="68"/>
      <c r="D50" s="53"/>
      <c r="E50" s="53"/>
      <c r="F50" s="53"/>
      <c r="G50" s="53"/>
      <c r="H50" s="53"/>
      <c r="I50" s="53"/>
      <c r="J50" s="53"/>
      <c r="K50" s="53"/>
      <c r="L50" s="53"/>
      <c r="M50" s="53"/>
      <c r="N50" s="53"/>
      <c r="O50" s="53"/>
      <c r="P50" s="70"/>
      <c r="R50" s="73"/>
      <c r="S50" s="68"/>
      <c r="T50" s="53"/>
      <c r="U50" s="53"/>
      <c r="V50" s="53"/>
      <c r="W50" s="53"/>
      <c r="X50" s="53"/>
      <c r="Y50" s="53"/>
      <c r="Z50" s="53"/>
      <c r="AA50" s="53"/>
      <c r="AB50" s="53"/>
      <c r="AC50" s="53"/>
      <c r="AD50" s="53"/>
      <c r="AE50" s="53"/>
      <c r="AF50" s="70"/>
    </row>
    <row r="51" spans="2:32" s="65" customFormat="1">
      <c r="B51" s="73"/>
      <c r="C51" s="68"/>
      <c r="D51" s="53"/>
      <c r="E51" s="53"/>
      <c r="F51" s="53"/>
      <c r="G51" s="53"/>
      <c r="H51" s="53"/>
      <c r="I51" s="53"/>
      <c r="J51" s="53"/>
      <c r="K51" s="53"/>
      <c r="L51" s="53"/>
      <c r="M51" s="53"/>
      <c r="N51" s="53"/>
      <c r="O51" s="53"/>
      <c r="P51" s="70"/>
      <c r="R51" s="73"/>
      <c r="S51" s="68"/>
      <c r="T51" s="53"/>
      <c r="U51" s="53"/>
      <c r="V51" s="53"/>
      <c r="W51" s="53"/>
      <c r="X51" s="53"/>
      <c r="Y51" s="53"/>
      <c r="Z51" s="53"/>
      <c r="AA51" s="53"/>
      <c r="AB51" s="53"/>
      <c r="AC51" s="53"/>
      <c r="AD51" s="53"/>
      <c r="AE51" s="53"/>
      <c r="AF51" s="70"/>
    </row>
    <row r="52" spans="2:32" s="65" customFormat="1">
      <c r="B52" s="73"/>
      <c r="C52" s="68"/>
      <c r="D52" s="53"/>
      <c r="E52" s="53"/>
      <c r="F52" s="53"/>
      <c r="G52" s="53"/>
      <c r="H52" s="53"/>
      <c r="I52" s="53"/>
      <c r="J52" s="53"/>
      <c r="K52" s="53"/>
      <c r="L52" s="53"/>
      <c r="M52" s="53"/>
      <c r="N52" s="53"/>
      <c r="O52" s="53"/>
      <c r="P52" s="70"/>
      <c r="R52" s="73"/>
      <c r="S52" s="68"/>
      <c r="T52" s="53"/>
      <c r="U52" s="53"/>
      <c r="V52" s="53"/>
      <c r="W52" s="53"/>
      <c r="X52" s="53"/>
      <c r="Y52" s="53"/>
      <c r="Z52" s="53"/>
      <c r="AA52" s="53"/>
      <c r="AB52" s="53"/>
      <c r="AC52" s="53"/>
      <c r="AD52" s="53"/>
      <c r="AE52" s="53"/>
      <c r="AF52" s="70"/>
    </row>
    <row r="53" spans="2:32" s="65" customFormat="1" ht="15" customHeight="1">
      <c r="B53" s="73"/>
      <c r="C53" s="68"/>
      <c r="D53" s="53"/>
      <c r="E53" s="53"/>
      <c r="F53" s="53"/>
      <c r="G53" s="53"/>
      <c r="H53" s="53"/>
      <c r="I53" s="53"/>
      <c r="J53" s="53"/>
      <c r="K53" s="53"/>
      <c r="L53" s="53"/>
      <c r="M53" s="53"/>
      <c r="N53" s="53"/>
      <c r="O53" s="53"/>
      <c r="P53" s="70"/>
      <c r="R53" s="73"/>
      <c r="S53" s="68"/>
      <c r="T53" s="53"/>
      <c r="U53" s="53"/>
      <c r="V53" s="53"/>
      <c r="W53" s="53"/>
      <c r="X53" s="53"/>
      <c r="Y53" s="53"/>
      <c r="Z53" s="53"/>
      <c r="AA53" s="53"/>
      <c r="AB53" s="53"/>
      <c r="AC53" s="53"/>
      <c r="AD53" s="53"/>
      <c r="AE53" s="53"/>
      <c r="AF53" s="70"/>
    </row>
    <row r="54" spans="2:32" s="65" customFormat="1">
      <c r="B54" s="73"/>
      <c r="C54" s="68"/>
      <c r="D54" s="53"/>
      <c r="E54" s="53"/>
      <c r="F54" s="53"/>
      <c r="G54" s="53"/>
      <c r="H54" s="53"/>
      <c r="I54" s="53"/>
      <c r="J54" s="53"/>
      <c r="K54" s="53"/>
      <c r="L54" s="53"/>
      <c r="M54" s="53"/>
      <c r="N54" s="53"/>
      <c r="O54" s="53"/>
      <c r="P54" s="70"/>
      <c r="R54" s="73"/>
      <c r="S54" s="68"/>
      <c r="T54" s="53"/>
      <c r="U54" s="53"/>
      <c r="V54" s="53"/>
      <c r="W54" s="53"/>
      <c r="X54" s="53"/>
      <c r="Y54" s="53"/>
      <c r="Z54" s="53"/>
      <c r="AA54" s="53"/>
      <c r="AB54" s="53"/>
      <c r="AC54" s="53"/>
      <c r="AD54" s="53"/>
      <c r="AE54" s="53"/>
      <c r="AF54" s="70"/>
    </row>
    <row r="55" spans="2:32" s="65" customFormat="1">
      <c r="B55" s="73"/>
      <c r="C55" s="68"/>
      <c r="D55" s="53"/>
      <c r="E55" s="53"/>
      <c r="F55" s="53"/>
      <c r="G55" s="53"/>
      <c r="H55" s="53"/>
      <c r="I55" s="53"/>
      <c r="J55" s="53"/>
      <c r="K55" s="53"/>
      <c r="L55" s="53"/>
      <c r="M55" s="53"/>
      <c r="N55" s="53"/>
      <c r="O55" s="53"/>
      <c r="P55" s="70"/>
      <c r="R55" s="73"/>
      <c r="S55" s="68"/>
      <c r="T55" s="53"/>
      <c r="U55" s="53"/>
      <c r="V55" s="53"/>
      <c r="W55" s="53"/>
      <c r="X55" s="53"/>
      <c r="Y55" s="53"/>
      <c r="Z55" s="53"/>
      <c r="AA55" s="53"/>
      <c r="AB55" s="53"/>
      <c r="AC55" s="53"/>
      <c r="AD55" s="53"/>
      <c r="AE55" s="53"/>
      <c r="AF55" s="70"/>
    </row>
    <row r="56" spans="2:32" s="65" customFormat="1">
      <c r="D56" s="70"/>
      <c r="E56" s="70"/>
      <c r="F56" s="70"/>
      <c r="G56" s="70"/>
      <c r="H56" s="70"/>
      <c r="I56" s="70"/>
      <c r="J56" s="70"/>
      <c r="K56" s="70"/>
      <c r="L56" s="70"/>
      <c r="M56" s="70"/>
      <c r="N56" s="70"/>
      <c r="O56" s="70"/>
      <c r="P56" s="70"/>
      <c r="T56" s="70"/>
      <c r="U56" s="70"/>
      <c r="V56" s="70"/>
      <c r="W56" s="70"/>
      <c r="X56" s="70"/>
      <c r="Y56" s="70"/>
      <c r="Z56" s="70"/>
      <c r="AA56" s="70"/>
      <c r="AB56" s="70"/>
      <c r="AC56" s="70"/>
      <c r="AD56" s="70"/>
      <c r="AE56" s="70"/>
      <c r="AF56" s="70"/>
    </row>
    <row r="57" spans="2:32" s="65" customFormat="1"/>
    <row r="58" spans="2:32" s="65" customFormat="1" ht="15" customHeight="1">
      <c r="B58" s="76"/>
      <c r="C58" s="75"/>
      <c r="D58" s="74"/>
      <c r="E58" s="74"/>
      <c r="F58" s="74"/>
      <c r="G58" s="74"/>
      <c r="H58" s="74"/>
      <c r="I58" s="74"/>
      <c r="J58" s="74"/>
      <c r="K58" s="74"/>
      <c r="L58" s="74"/>
      <c r="M58" s="74"/>
      <c r="N58" s="74"/>
      <c r="O58" s="74"/>
      <c r="R58" s="76"/>
      <c r="S58" s="75"/>
      <c r="T58" s="74"/>
      <c r="U58" s="74"/>
      <c r="V58" s="74"/>
      <c r="W58" s="74"/>
      <c r="X58" s="74"/>
      <c r="Y58" s="74"/>
      <c r="Z58" s="74"/>
      <c r="AA58" s="74"/>
      <c r="AB58" s="74"/>
      <c r="AC58" s="74"/>
      <c r="AD58" s="74"/>
      <c r="AE58" s="74"/>
    </row>
    <row r="59" spans="2:32" s="65" customFormat="1">
      <c r="B59" s="75"/>
      <c r="C59" s="75"/>
      <c r="D59" s="66"/>
      <c r="E59" s="66"/>
      <c r="F59" s="66"/>
      <c r="G59" s="66"/>
      <c r="H59" s="66"/>
      <c r="I59" s="66"/>
      <c r="J59" s="66"/>
      <c r="K59" s="66"/>
      <c r="L59" s="66"/>
      <c r="M59" s="66"/>
      <c r="N59" s="66"/>
      <c r="O59" s="66"/>
      <c r="R59" s="75"/>
      <c r="S59" s="75"/>
      <c r="T59" s="66"/>
      <c r="U59" s="66"/>
      <c r="V59" s="66"/>
      <c r="W59" s="66"/>
      <c r="X59" s="66"/>
      <c r="Y59" s="66"/>
      <c r="Z59" s="66"/>
      <c r="AA59" s="66"/>
      <c r="AB59" s="66"/>
      <c r="AC59" s="66"/>
      <c r="AD59" s="66"/>
      <c r="AE59" s="66"/>
    </row>
    <row r="60" spans="2:32" s="65" customFormat="1">
      <c r="B60" s="75"/>
      <c r="C60" s="75"/>
      <c r="D60" s="59"/>
      <c r="E60" s="59"/>
      <c r="F60" s="59"/>
      <c r="G60" s="59"/>
      <c r="H60" s="59"/>
      <c r="I60" s="59"/>
      <c r="J60" s="59"/>
      <c r="K60" s="59"/>
      <c r="L60" s="59"/>
      <c r="M60" s="59"/>
      <c r="N60" s="59"/>
      <c r="O60" s="59"/>
      <c r="R60" s="75"/>
      <c r="S60" s="75"/>
      <c r="T60" s="59"/>
      <c r="U60" s="59"/>
      <c r="V60" s="59"/>
      <c r="W60" s="59"/>
      <c r="X60" s="59"/>
      <c r="Y60" s="59"/>
      <c r="Z60" s="59"/>
      <c r="AA60" s="59"/>
      <c r="AB60" s="59"/>
      <c r="AC60" s="59"/>
      <c r="AD60" s="59"/>
      <c r="AE60" s="59"/>
    </row>
    <row r="61" spans="2:32" s="65" customFormat="1" ht="15" customHeight="1">
      <c r="B61" s="73"/>
      <c r="C61" s="68"/>
      <c r="D61" s="53"/>
      <c r="E61" s="53"/>
      <c r="F61" s="53"/>
      <c r="G61" s="53"/>
      <c r="H61" s="53"/>
      <c r="I61" s="53"/>
      <c r="J61" s="53"/>
      <c r="K61" s="53"/>
      <c r="L61" s="53"/>
      <c r="M61" s="53"/>
      <c r="N61" s="53"/>
      <c r="O61" s="53"/>
      <c r="P61" s="70"/>
      <c r="R61" s="73"/>
      <c r="S61" s="68"/>
      <c r="T61" s="53"/>
      <c r="U61" s="53"/>
      <c r="V61" s="53"/>
      <c r="W61" s="53"/>
      <c r="X61" s="53"/>
      <c r="Y61" s="53"/>
      <c r="Z61" s="53"/>
      <c r="AA61" s="53"/>
      <c r="AB61" s="53"/>
      <c r="AC61" s="53"/>
      <c r="AD61" s="53"/>
      <c r="AE61" s="53"/>
      <c r="AF61" s="70"/>
    </row>
    <row r="62" spans="2:32" s="65" customFormat="1">
      <c r="B62" s="73"/>
      <c r="C62" s="68"/>
      <c r="D62" s="53"/>
      <c r="E62" s="53"/>
      <c r="F62" s="53"/>
      <c r="G62" s="53"/>
      <c r="H62" s="53"/>
      <c r="I62" s="53"/>
      <c r="J62" s="53"/>
      <c r="K62" s="53"/>
      <c r="L62" s="53"/>
      <c r="M62" s="53"/>
      <c r="N62" s="53"/>
      <c r="O62" s="53"/>
      <c r="P62" s="70"/>
      <c r="R62" s="73"/>
      <c r="S62" s="68"/>
      <c r="T62" s="53"/>
      <c r="U62" s="53"/>
      <c r="V62" s="53"/>
      <c r="W62" s="53"/>
      <c r="X62" s="53"/>
      <c r="Y62" s="53"/>
      <c r="Z62" s="53"/>
      <c r="AA62" s="53"/>
      <c r="AB62" s="53"/>
      <c r="AC62" s="53"/>
      <c r="AD62" s="53"/>
      <c r="AE62" s="53"/>
      <c r="AF62" s="70"/>
    </row>
    <row r="63" spans="2:32" s="65" customFormat="1">
      <c r="B63" s="73"/>
      <c r="C63" s="68"/>
      <c r="D63" s="53"/>
      <c r="E63" s="53"/>
      <c r="F63" s="53"/>
      <c r="G63" s="53"/>
      <c r="H63" s="53"/>
      <c r="I63" s="53"/>
      <c r="J63" s="53"/>
      <c r="K63" s="53"/>
      <c r="L63" s="53"/>
      <c r="M63" s="53"/>
      <c r="N63" s="53"/>
      <c r="O63" s="53"/>
      <c r="P63" s="70"/>
      <c r="R63" s="73"/>
      <c r="S63" s="68"/>
      <c r="T63" s="53"/>
      <c r="U63" s="53"/>
      <c r="V63" s="53"/>
      <c r="W63" s="53"/>
      <c r="X63" s="53"/>
      <c r="Y63" s="53"/>
      <c r="Z63" s="53"/>
      <c r="AA63" s="53"/>
      <c r="AB63" s="53"/>
      <c r="AC63" s="53"/>
      <c r="AD63" s="53"/>
      <c r="AE63" s="53"/>
      <c r="AF63" s="70"/>
    </row>
    <row r="64" spans="2:32" s="65" customFormat="1" ht="15" customHeight="1">
      <c r="B64" s="73"/>
      <c r="C64" s="68"/>
      <c r="D64" s="53"/>
      <c r="E64" s="53"/>
      <c r="F64" s="53"/>
      <c r="G64" s="53"/>
      <c r="H64" s="53"/>
      <c r="I64" s="53"/>
      <c r="J64" s="53"/>
      <c r="K64" s="53"/>
      <c r="L64" s="53"/>
      <c r="M64" s="53"/>
      <c r="N64" s="53"/>
      <c r="O64" s="53"/>
      <c r="P64" s="70"/>
      <c r="R64" s="73"/>
      <c r="S64" s="68"/>
      <c r="T64" s="53"/>
      <c r="U64" s="53"/>
      <c r="V64" s="53"/>
      <c r="W64" s="53"/>
      <c r="X64" s="53"/>
      <c r="Y64" s="53"/>
      <c r="Z64" s="53"/>
      <c r="AA64" s="53"/>
      <c r="AB64" s="53"/>
      <c r="AC64" s="53"/>
      <c r="AD64" s="53"/>
      <c r="AE64" s="53"/>
      <c r="AF64" s="70"/>
    </row>
    <row r="65" spans="2:32" s="65" customFormat="1">
      <c r="B65" s="73"/>
      <c r="C65" s="68"/>
      <c r="D65" s="53"/>
      <c r="E65" s="53"/>
      <c r="F65" s="53"/>
      <c r="G65" s="53"/>
      <c r="H65" s="53"/>
      <c r="I65" s="53"/>
      <c r="J65" s="53"/>
      <c r="K65" s="53"/>
      <c r="L65" s="53"/>
      <c r="M65" s="53"/>
      <c r="N65" s="53"/>
      <c r="O65" s="53"/>
      <c r="P65" s="70"/>
      <c r="R65" s="73"/>
      <c r="S65" s="68"/>
      <c r="T65" s="53"/>
      <c r="U65" s="53"/>
      <c r="V65" s="53"/>
      <c r="W65" s="53"/>
      <c r="X65" s="53"/>
      <c r="Y65" s="53"/>
      <c r="Z65" s="53"/>
      <c r="AA65" s="53"/>
      <c r="AB65" s="53"/>
      <c r="AC65" s="53"/>
      <c r="AD65" s="53"/>
      <c r="AE65" s="53"/>
      <c r="AF65" s="70"/>
    </row>
    <row r="66" spans="2:32" s="65" customFormat="1">
      <c r="B66" s="73"/>
      <c r="C66" s="68"/>
      <c r="D66" s="53"/>
      <c r="E66" s="53"/>
      <c r="F66" s="53"/>
      <c r="G66" s="53"/>
      <c r="H66" s="53"/>
      <c r="I66" s="53"/>
      <c r="J66" s="53"/>
      <c r="K66" s="53"/>
      <c r="L66" s="53"/>
      <c r="M66" s="53"/>
      <c r="N66" s="53"/>
      <c r="O66" s="53"/>
      <c r="P66" s="70"/>
      <c r="R66" s="73"/>
      <c r="S66" s="68"/>
      <c r="T66" s="53"/>
      <c r="U66" s="53"/>
      <c r="V66" s="53"/>
      <c r="W66" s="53"/>
      <c r="X66" s="53"/>
      <c r="Y66" s="53"/>
      <c r="Z66" s="53"/>
      <c r="AA66" s="53"/>
      <c r="AB66" s="53"/>
      <c r="AC66" s="53"/>
      <c r="AD66" s="53"/>
      <c r="AE66" s="53"/>
      <c r="AF66" s="70"/>
    </row>
    <row r="67" spans="2:32" s="65" customFormat="1" ht="15" customHeight="1">
      <c r="B67" s="73"/>
      <c r="C67" s="68"/>
      <c r="D67" s="53"/>
      <c r="E67" s="53"/>
      <c r="F67" s="53"/>
      <c r="G67" s="53"/>
      <c r="H67" s="53"/>
      <c r="I67" s="53"/>
      <c r="J67" s="53"/>
      <c r="K67" s="53"/>
      <c r="L67" s="53"/>
      <c r="M67" s="53"/>
      <c r="N67" s="53"/>
      <c r="O67" s="53"/>
      <c r="P67" s="70"/>
      <c r="R67" s="73"/>
      <c r="S67" s="68"/>
      <c r="T67" s="53"/>
      <c r="U67" s="53"/>
      <c r="V67" s="53"/>
      <c r="W67" s="53"/>
      <c r="X67" s="53"/>
      <c r="Y67" s="53"/>
      <c r="Z67" s="53"/>
      <c r="AA67" s="53"/>
      <c r="AB67" s="53"/>
      <c r="AC67" s="53"/>
      <c r="AD67" s="53"/>
      <c r="AE67" s="53"/>
      <c r="AF67" s="70"/>
    </row>
    <row r="68" spans="2:32" s="65" customFormat="1" ht="15" customHeight="1">
      <c r="B68" s="73"/>
      <c r="C68" s="68"/>
      <c r="D68" s="53"/>
      <c r="E68" s="53"/>
      <c r="F68" s="53"/>
      <c r="G68" s="53"/>
      <c r="H68" s="53"/>
      <c r="I68" s="53"/>
      <c r="J68" s="53"/>
      <c r="K68" s="53"/>
      <c r="L68" s="53"/>
      <c r="M68" s="53"/>
      <c r="N68" s="53"/>
      <c r="O68" s="53"/>
      <c r="P68" s="70"/>
      <c r="R68" s="73"/>
      <c r="S68" s="68"/>
      <c r="T68" s="53"/>
      <c r="U68" s="53"/>
      <c r="V68" s="53"/>
      <c r="W68" s="53"/>
      <c r="X68" s="53"/>
      <c r="Y68" s="53"/>
      <c r="Z68" s="53"/>
      <c r="AA68" s="53"/>
      <c r="AB68" s="53"/>
      <c r="AC68" s="53"/>
      <c r="AD68" s="53"/>
      <c r="AE68" s="53"/>
      <c r="AF68" s="70"/>
    </row>
    <row r="69" spans="2:32" s="65" customFormat="1">
      <c r="B69" s="73"/>
      <c r="C69" s="68"/>
      <c r="D69" s="53"/>
      <c r="E69" s="53"/>
      <c r="F69" s="53"/>
      <c r="G69" s="53"/>
      <c r="H69" s="53"/>
      <c r="I69" s="53"/>
      <c r="J69" s="53"/>
      <c r="K69" s="53"/>
      <c r="L69" s="53"/>
      <c r="M69" s="53"/>
      <c r="N69" s="53"/>
      <c r="O69" s="53"/>
      <c r="P69" s="70"/>
      <c r="R69" s="73"/>
      <c r="S69" s="68"/>
      <c r="T69" s="53"/>
      <c r="U69" s="53"/>
      <c r="V69" s="53"/>
      <c r="W69" s="53"/>
      <c r="X69" s="53"/>
      <c r="Y69" s="53"/>
      <c r="Z69" s="53"/>
      <c r="AA69" s="53"/>
      <c r="AB69" s="53"/>
      <c r="AC69" s="53"/>
      <c r="AD69" s="53"/>
      <c r="AE69" s="53"/>
      <c r="AF69" s="70"/>
    </row>
    <row r="70" spans="2:32" s="65" customFormat="1">
      <c r="B70" s="73"/>
      <c r="C70" s="68"/>
      <c r="D70" s="53"/>
      <c r="E70" s="53"/>
      <c r="F70" s="53"/>
      <c r="G70" s="53"/>
      <c r="H70" s="53"/>
      <c r="I70" s="53"/>
      <c r="J70" s="53"/>
      <c r="K70" s="53"/>
      <c r="L70" s="53"/>
      <c r="M70" s="53"/>
      <c r="N70" s="53"/>
      <c r="O70" s="53"/>
      <c r="P70" s="70"/>
      <c r="R70" s="73"/>
      <c r="S70" s="68"/>
      <c r="T70" s="53"/>
      <c r="U70" s="53"/>
      <c r="V70" s="53"/>
      <c r="W70" s="53"/>
      <c r="X70" s="53"/>
      <c r="Y70" s="53"/>
      <c r="Z70" s="53"/>
      <c r="AA70" s="53"/>
      <c r="AB70" s="53"/>
      <c r="AC70" s="53"/>
      <c r="AD70" s="53"/>
      <c r="AE70" s="53"/>
      <c r="AF70" s="70"/>
    </row>
    <row r="71" spans="2:32" s="65" customFormat="1" ht="15" customHeight="1">
      <c r="B71" s="73"/>
      <c r="C71" s="68"/>
      <c r="D71" s="53"/>
      <c r="E71" s="53"/>
      <c r="F71" s="53"/>
      <c r="G71" s="53"/>
      <c r="H71" s="53"/>
      <c r="I71" s="53"/>
      <c r="J71" s="53"/>
      <c r="K71" s="53"/>
      <c r="L71" s="53"/>
      <c r="M71" s="53"/>
      <c r="N71" s="53"/>
      <c r="O71" s="53"/>
      <c r="P71" s="70"/>
      <c r="R71" s="73"/>
      <c r="S71" s="68"/>
      <c r="T71" s="53"/>
      <c r="U71" s="53"/>
      <c r="V71" s="53"/>
      <c r="W71" s="53"/>
      <c r="X71" s="53"/>
      <c r="Y71" s="53"/>
      <c r="Z71" s="53"/>
      <c r="AA71" s="53"/>
      <c r="AB71" s="53"/>
      <c r="AC71" s="53"/>
      <c r="AD71" s="53"/>
      <c r="AE71" s="53"/>
      <c r="AF71" s="70"/>
    </row>
    <row r="72" spans="2:32" s="65" customFormat="1">
      <c r="B72" s="73"/>
      <c r="C72" s="68"/>
      <c r="D72" s="53"/>
      <c r="E72" s="53"/>
      <c r="F72" s="53"/>
      <c r="G72" s="53"/>
      <c r="H72" s="53"/>
      <c r="I72" s="53"/>
      <c r="J72" s="53"/>
      <c r="K72" s="53"/>
      <c r="L72" s="53"/>
      <c r="M72" s="53"/>
      <c r="N72" s="53"/>
      <c r="O72" s="53"/>
      <c r="P72" s="70"/>
      <c r="R72" s="73"/>
      <c r="S72" s="68"/>
      <c r="T72" s="53"/>
      <c r="U72" s="53"/>
      <c r="V72" s="53"/>
      <c r="W72" s="53"/>
      <c r="X72" s="53"/>
      <c r="Y72" s="53"/>
      <c r="Z72" s="53"/>
      <c r="AA72" s="53"/>
      <c r="AB72" s="53"/>
      <c r="AC72" s="53"/>
      <c r="AD72" s="53"/>
      <c r="AE72" s="53"/>
      <c r="AF72" s="70"/>
    </row>
    <row r="73" spans="2:32" s="65" customFormat="1">
      <c r="B73" s="73"/>
      <c r="C73" s="68"/>
      <c r="D73" s="53"/>
      <c r="E73" s="53"/>
      <c r="F73" s="53"/>
      <c r="G73" s="53"/>
      <c r="H73" s="53"/>
      <c r="I73" s="53"/>
      <c r="J73" s="53"/>
      <c r="K73" s="53"/>
      <c r="L73" s="53"/>
      <c r="M73" s="53"/>
      <c r="N73" s="53"/>
      <c r="O73" s="53"/>
      <c r="P73" s="70"/>
      <c r="R73" s="73"/>
      <c r="S73" s="68"/>
      <c r="T73" s="53"/>
      <c r="U73" s="53"/>
      <c r="V73" s="53"/>
      <c r="W73" s="53"/>
      <c r="X73" s="53"/>
      <c r="Y73" s="53"/>
      <c r="Z73" s="53"/>
      <c r="AA73" s="53"/>
      <c r="AB73" s="53"/>
      <c r="AC73" s="53"/>
      <c r="AD73" s="53"/>
      <c r="AE73" s="53"/>
      <c r="AF73" s="70"/>
    </row>
    <row r="74" spans="2:32" s="65" customFormat="1">
      <c r="D74" s="70"/>
      <c r="E74" s="70"/>
      <c r="F74" s="70"/>
      <c r="G74" s="70"/>
      <c r="H74" s="70"/>
      <c r="I74" s="70"/>
      <c r="J74" s="70"/>
      <c r="K74" s="70"/>
      <c r="L74" s="70"/>
      <c r="M74" s="70"/>
      <c r="N74" s="70"/>
      <c r="O74" s="70"/>
      <c r="P74" s="70"/>
      <c r="T74" s="70"/>
      <c r="U74" s="70"/>
      <c r="V74" s="70"/>
      <c r="W74" s="70"/>
      <c r="X74" s="70"/>
      <c r="Y74" s="70"/>
      <c r="Z74" s="70"/>
      <c r="AA74" s="70"/>
      <c r="AB74" s="70"/>
      <c r="AC74" s="70"/>
      <c r="AD74" s="70"/>
      <c r="AE74" s="70"/>
      <c r="AF74" s="70"/>
    </row>
    <row r="75" spans="2:32" s="65" customFormat="1"/>
    <row r="76" spans="2:32" s="65" customFormat="1" ht="14.45" customHeight="1">
      <c r="B76" s="76"/>
      <c r="C76" s="75"/>
      <c r="D76" s="74"/>
      <c r="E76" s="74"/>
      <c r="F76" s="74"/>
      <c r="G76" s="74"/>
      <c r="H76" s="74"/>
      <c r="I76" s="74"/>
      <c r="J76" s="74"/>
      <c r="K76" s="74"/>
      <c r="L76" s="74"/>
      <c r="M76" s="74"/>
      <c r="N76" s="74"/>
      <c r="O76" s="74"/>
      <c r="R76" s="76"/>
      <c r="S76" s="75"/>
      <c r="T76" s="74"/>
      <c r="U76" s="74"/>
      <c r="V76" s="74"/>
      <c r="W76" s="74"/>
      <c r="X76" s="74"/>
      <c r="Y76" s="74"/>
      <c r="Z76" s="74"/>
      <c r="AA76" s="74"/>
      <c r="AB76" s="74"/>
      <c r="AC76" s="74"/>
      <c r="AD76" s="74"/>
      <c r="AE76" s="74"/>
    </row>
    <row r="77" spans="2:32" s="65" customFormat="1">
      <c r="B77" s="75"/>
      <c r="C77" s="75"/>
      <c r="D77" s="66"/>
      <c r="E77" s="66"/>
      <c r="F77" s="66"/>
      <c r="G77" s="66"/>
      <c r="H77" s="66"/>
      <c r="I77" s="66"/>
      <c r="J77" s="66"/>
      <c r="K77" s="66"/>
      <c r="L77" s="66"/>
      <c r="M77" s="66"/>
      <c r="N77" s="66"/>
      <c r="O77" s="66"/>
      <c r="R77" s="75"/>
      <c r="S77" s="75"/>
      <c r="T77" s="66"/>
      <c r="U77" s="66"/>
      <c r="V77" s="66"/>
      <c r="W77" s="66"/>
      <c r="X77" s="66"/>
      <c r="Y77" s="66"/>
      <c r="Z77" s="66"/>
      <c r="AA77" s="66"/>
      <c r="AB77" s="66"/>
      <c r="AC77" s="66"/>
      <c r="AD77" s="66"/>
      <c r="AE77" s="66"/>
    </row>
    <row r="78" spans="2:32" s="65" customFormat="1">
      <c r="B78" s="75"/>
      <c r="C78" s="75"/>
      <c r="D78" s="59"/>
      <c r="E78" s="59"/>
      <c r="F78" s="59"/>
      <c r="G78" s="59"/>
      <c r="H78" s="59"/>
      <c r="I78" s="59"/>
      <c r="J78" s="59"/>
      <c r="K78" s="59"/>
      <c r="L78" s="59"/>
      <c r="M78" s="59"/>
      <c r="N78" s="59"/>
      <c r="O78" s="59"/>
      <c r="R78" s="75"/>
      <c r="S78" s="75"/>
      <c r="T78" s="59"/>
      <c r="U78" s="59"/>
      <c r="V78" s="59"/>
      <c r="W78" s="59"/>
      <c r="X78" s="59"/>
      <c r="Y78" s="59"/>
      <c r="Z78" s="59"/>
      <c r="AA78" s="59"/>
      <c r="AB78" s="59"/>
      <c r="AC78" s="59"/>
      <c r="AD78" s="59"/>
      <c r="AE78" s="59"/>
    </row>
    <row r="79" spans="2:32" s="65" customFormat="1">
      <c r="B79" s="73"/>
      <c r="C79" s="68"/>
      <c r="D79" s="53"/>
      <c r="E79" s="53"/>
      <c r="F79" s="53"/>
      <c r="G79" s="53"/>
      <c r="H79" s="53"/>
      <c r="I79" s="53"/>
      <c r="J79" s="53"/>
      <c r="K79" s="53"/>
      <c r="L79" s="53"/>
      <c r="M79" s="53"/>
      <c r="N79" s="53"/>
      <c r="O79" s="53"/>
      <c r="P79" s="70"/>
      <c r="R79" s="73"/>
      <c r="S79" s="68"/>
      <c r="T79" s="53"/>
      <c r="U79" s="53"/>
      <c r="V79" s="53"/>
      <c r="W79" s="53"/>
      <c r="X79" s="53"/>
      <c r="Y79" s="53"/>
      <c r="Z79" s="53"/>
      <c r="AA79" s="53"/>
      <c r="AB79" s="53"/>
      <c r="AC79" s="53"/>
      <c r="AD79" s="53"/>
      <c r="AE79" s="53"/>
      <c r="AF79" s="70"/>
    </row>
    <row r="80" spans="2:32" s="65" customFormat="1">
      <c r="B80" s="73"/>
      <c r="C80" s="68"/>
      <c r="D80" s="53"/>
      <c r="E80" s="53"/>
      <c r="F80" s="53"/>
      <c r="G80" s="53"/>
      <c r="H80" s="53"/>
      <c r="I80" s="53"/>
      <c r="J80" s="53"/>
      <c r="K80" s="53"/>
      <c r="L80" s="53"/>
      <c r="M80" s="53"/>
      <c r="N80" s="53"/>
      <c r="O80" s="53"/>
      <c r="P80" s="70"/>
      <c r="R80" s="73"/>
      <c r="S80" s="68"/>
      <c r="T80" s="53"/>
      <c r="U80" s="53"/>
      <c r="V80" s="53"/>
      <c r="W80" s="53"/>
      <c r="X80" s="53"/>
      <c r="Y80" s="53"/>
      <c r="Z80" s="53"/>
      <c r="AA80" s="53"/>
      <c r="AB80" s="53"/>
      <c r="AC80" s="53"/>
      <c r="AD80" s="53"/>
      <c r="AE80" s="53"/>
      <c r="AF80" s="70"/>
    </row>
    <row r="81" spans="2:32" s="65" customFormat="1">
      <c r="B81" s="73"/>
      <c r="C81" s="68"/>
      <c r="D81" s="53"/>
      <c r="E81" s="53"/>
      <c r="F81" s="53"/>
      <c r="G81" s="53"/>
      <c r="H81" s="53"/>
      <c r="I81" s="53"/>
      <c r="J81" s="53"/>
      <c r="K81" s="53"/>
      <c r="L81" s="53"/>
      <c r="M81" s="53"/>
      <c r="N81" s="53"/>
      <c r="O81" s="53"/>
      <c r="P81" s="70"/>
      <c r="R81" s="73"/>
      <c r="S81" s="68"/>
      <c r="T81" s="53"/>
      <c r="U81" s="53"/>
      <c r="V81" s="53"/>
      <c r="W81" s="53"/>
      <c r="X81" s="53"/>
      <c r="Y81" s="53"/>
      <c r="Z81" s="53"/>
      <c r="AA81" s="53"/>
      <c r="AB81" s="53"/>
      <c r="AC81" s="53"/>
      <c r="AD81" s="53"/>
      <c r="AE81" s="53"/>
      <c r="AF81" s="70"/>
    </row>
    <row r="82" spans="2:32" s="65" customFormat="1">
      <c r="B82" s="73"/>
      <c r="C82" s="68"/>
      <c r="D82" s="53"/>
      <c r="E82" s="53"/>
      <c r="F82" s="53"/>
      <c r="G82" s="53"/>
      <c r="H82" s="53"/>
      <c r="I82" s="53"/>
      <c r="J82" s="53"/>
      <c r="K82" s="53"/>
      <c r="L82" s="53"/>
      <c r="M82" s="53"/>
      <c r="N82" s="53"/>
      <c r="O82" s="53"/>
      <c r="P82" s="70"/>
      <c r="R82" s="73"/>
      <c r="S82" s="68"/>
      <c r="T82" s="53"/>
      <c r="U82" s="53"/>
      <c r="V82" s="53"/>
      <c r="W82" s="53"/>
      <c r="X82" s="53"/>
      <c r="Y82" s="53"/>
      <c r="Z82" s="53"/>
      <c r="AA82" s="53"/>
      <c r="AB82" s="53"/>
      <c r="AC82" s="53"/>
      <c r="AD82" s="53"/>
      <c r="AE82" s="53"/>
      <c r="AF82" s="70"/>
    </row>
    <row r="83" spans="2:32" s="65" customFormat="1">
      <c r="B83" s="73"/>
      <c r="C83" s="68"/>
      <c r="D83" s="53"/>
      <c r="E83" s="53"/>
      <c r="F83" s="53"/>
      <c r="G83" s="53"/>
      <c r="H83" s="53"/>
      <c r="I83" s="53"/>
      <c r="J83" s="53"/>
      <c r="K83" s="53"/>
      <c r="L83" s="53"/>
      <c r="M83" s="53"/>
      <c r="N83" s="53"/>
      <c r="O83" s="53"/>
      <c r="P83" s="70"/>
      <c r="R83" s="73"/>
      <c r="S83" s="68"/>
      <c r="T83" s="53"/>
      <c r="U83" s="53"/>
      <c r="V83" s="53"/>
      <c r="W83" s="53"/>
      <c r="X83" s="53"/>
      <c r="Y83" s="53"/>
      <c r="Z83" s="53"/>
      <c r="AA83" s="53"/>
      <c r="AB83" s="53"/>
      <c r="AC83" s="53"/>
      <c r="AD83" s="53"/>
      <c r="AE83" s="53"/>
      <c r="AF83" s="70"/>
    </row>
    <row r="84" spans="2:32" s="65" customFormat="1">
      <c r="B84" s="73"/>
      <c r="C84" s="68"/>
      <c r="D84" s="53"/>
      <c r="E84" s="53"/>
      <c r="F84" s="53"/>
      <c r="G84" s="53"/>
      <c r="H84" s="53"/>
      <c r="I84" s="53"/>
      <c r="J84" s="53"/>
      <c r="K84" s="53"/>
      <c r="L84" s="53"/>
      <c r="M84" s="53"/>
      <c r="N84" s="53"/>
      <c r="O84" s="53"/>
      <c r="P84" s="70"/>
      <c r="R84" s="73"/>
      <c r="S84" s="68"/>
      <c r="T84" s="53"/>
      <c r="U84" s="53"/>
      <c r="V84" s="53"/>
      <c r="W84" s="53"/>
      <c r="X84" s="53"/>
      <c r="Y84" s="53"/>
      <c r="Z84" s="53"/>
      <c r="AA84" s="53"/>
      <c r="AB84" s="53"/>
      <c r="AC84" s="53"/>
      <c r="AD84" s="53"/>
      <c r="AE84" s="53"/>
      <c r="AF84" s="70"/>
    </row>
    <row r="85" spans="2:32" s="65" customFormat="1">
      <c r="B85" s="73"/>
      <c r="C85" s="68"/>
      <c r="D85" s="53"/>
      <c r="E85" s="53"/>
      <c r="F85" s="53"/>
      <c r="G85" s="53"/>
      <c r="H85" s="53"/>
      <c r="I85" s="53"/>
      <c r="J85" s="53"/>
      <c r="K85" s="53"/>
      <c r="L85" s="53"/>
      <c r="M85" s="53"/>
      <c r="N85" s="53"/>
      <c r="O85" s="53"/>
      <c r="P85" s="70"/>
      <c r="R85" s="73"/>
      <c r="S85" s="68"/>
      <c r="T85" s="53"/>
      <c r="U85" s="53"/>
      <c r="V85" s="53"/>
      <c r="W85" s="53"/>
      <c r="X85" s="53"/>
      <c r="Y85" s="53"/>
      <c r="Z85" s="53"/>
      <c r="AA85" s="53"/>
      <c r="AB85" s="53"/>
      <c r="AC85" s="53"/>
      <c r="AD85" s="53"/>
      <c r="AE85" s="53"/>
      <c r="AF85" s="70"/>
    </row>
    <row r="86" spans="2:32" s="65" customFormat="1">
      <c r="B86" s="73"/>
      <c r="C86" s="68"/>
      <c r="D86" s="53"/>
      <c r="E86" s="53"/>
      <c r="F86" s="53"/>
      <c r="G86" s="53"/>
      <c r="H86" s="53"/>
      <c r="I86" s="53"/>
      <c r="J86" s="53"/>
      <c r="K86" s="53"/>
      <c r="L86" s="53"/>
      <c r="M86" s="53"/>
      <c r="N86" s="53"/>
      <c r="O86" s="53"/>
      <c r="P86" s="70"/>
      <c r="R86" s="73"/>
      <c r="S86" s="68"/>
      <c r="T86" s="53"/>
      <c r="U86" s="53"/>
      <c r="V86" s="53"/>
      <c r="W86" s="53"/>
      <c r="X86" s="53"/>
      <c r="Y86" s="53"/>
      <c r="Z86" s="53"/>
      <c r="AA86" s="53"/>
      <c r="AB86" s="53"/>
      <c r="AC86" s="53"/>
      <c r="AD86" s="53"/>
      <c r="AE86" s="53"/>
      <c r="AF86" s="70"/>
    </row>
    <row r="87" spans="2:32" s="65" customFormat="1">
      <c r="B87" s="73"/>
      <c r="C87" s="68"/>
      <c r="D87" s="53"/>
      <c r="E87" s="53"/>
      <c r="F87" s="53"/>
      <c r="G87" s="53"/>
      <c r="H87" s="53"/>
      <c r="I87" s="53"/>
      <c r="J87" s="53"/>
      <c r="K87" s="53"/>
      <c r="L87" s="53"/>
      <c r="M87" s="53"/>
      <c r="N87" s="53"/>
      <c r="O87" s="53"/>
      <c r="P87" s="70"/>
      <c r="R87" s="73"/>
      <c r="S87" s="68"/>
      <c r="T87" s="53"/>
      <c r="U87" s="53"/>
      <c r="V87" s="53"/>
      <c r="W87" s="53"/>
      <c r="X87" s="53"/>
      <c r="Y87" s="53"/>
      <c r="Z87" s="53"/>
      <c r="AA87" s="53"/>
      <c r="AB87" s="53"/>
      <c r="AC87" s="53"/>
      <c r="AD87" s="53"/>
      <c r="AE87" s="53"/>
      <c r="AF87" s="70"/>
    </row>
    <row r="88" spans="2:32" s="65" customFormat="1">
      <c r="B88" s="73"/>
      <c r="C88" s="68"/>
      <c r="D88" s="53"/>
      <c r="E88" s="53"/>
      <c r="F88" s="53"/>
      <c r="G88" s="53"/>
      <c r="H88" s="53"/>
      <c r="I88" s="53"/>
      <c r="J88" s="53"/>
      <c r="K88" s="53"/>
      <c r="L88" s="53"/>
      <c r="M88" s="53"/>
      <c r="N88" s="53"/>
      <c r="O88" s="53"/>
      <c r="P88" s="70"/>
      <c r="R88" s="73"/>
      <c r="S88" s="68"/>
      <c r="T88" s="53"/>
      <c r="U88" s="53"/>
      <c r="V88" s="53"/>
      <c r="W88" s="53"/>
      <c r="X88" s="53"/>
      <c r="Y88" s="53"/>
      <c r="Z88" s="53"/>
      <c r="AA88" s="53"/>
      <c r="AB88" s="53"/>
      <c r="AC88" s="53"/>
      <c r="AD88" s="53"/>
      <c r="AE88" s="53"/>
      <c r="AF88" s="70"/>
    </row>
    <row r="89" spans="2:32" s="65" customFormat="1">
      <c r="B89" s="73"/>
      <c r="C89" s="68"/>
      <c r="D89" s="53"/>
      <c r="E89" s="53"/>
      <c r="F89" s="53"/>
      <c r="G89" s="53"/>
      <c r="H89" s="53"/>
      <c r="I89" s="53"/>
      <c r="J89" s="53"/>
      <c r="K89" s="53"/>
      <c r="L89" s="53"/>
      <c r="M89" s="53"/>
      <c r="N89" s="53"/>
      <c r="O89" s="53"/>
      <c r="P89" s="70"/>
      <c r="R89" s="73"/>
      <c r="S89" s="68"/>
      <c r="T89" s="53"/>
      <c r="U89" s="53"/>
      <c r="V89" s="53"/>
      <c r="W89" s="53"/>
      <c r="X89" s="53"/>
      <c r="Y89" s="53"/>
      <c r="Z89" s="53"/>
      <c r="AA89" s="53"/>
      <c r="AB89" s="53"/>
      <c r="AC89" s="53"/>
      <c r="AD89" s="53"/>
      <c r="AE89" s="53"/>
      <c r="AF89" s="70"/>
    </row>
    <row r="90" spans="2:32" s="65" customFormat="1">
      <c r="B90" s="73"/>
      <c r="C90" s="68"/>
      <c r="D90" s="53"/>
      <c r="E90" s="53"/>
      <c r="F90" s="53"/>
      <c r="G90" s="53"/>
      <c r="H90" s="53"/>
      <c r="I90" s="53"/>
      <c r="J90" s="53"/>
      <c r="K90" s="53"/>
      <c r="L90" s="53"/>
      <c r="M90" s="53"/>
      <c r="N90" s="53"/>
      <c r="O90" s="53"/>
      <c r="P90" s="70"/>
      <c r="R90" s="73"/>
      <c r="S90" s="68"/>
      <c r="T90" s="53"/>
      <c r="U90" s="53"/>
      <c r="V90" s="53"/>
      <c r="W90" s="53"/>
      <c r="X90" s="53"/>
      <c r="Y90" s="53"/>
      <c r="Z90" s="53"/>
      <c r="AA90" s="53"/>
      <c r="AB90" s="53"/>
      <c r="AC90" s="53"/>
      <c r="AD90" s="53"/>
      <c r="AE90" s="53"/>
      <c r="AF90" s="70"/>
    </row>
    <row r="91" spans="2:32" s="65" customFormat="1">
      <c r="B91" s="73"/>
      <c r="C91" s="68"/>
      <c r="D91" s="53"/>
      <c r="E91" s="53"/>
      <c r="F91" s="53"/>
      <c r="G91" s="53"/>
      <c r="H91" s="53"/>
      <c r="I91" s="53"/>
      <c r="J91" s="53"/>
      <c r="K91" s="53"/>
      <c r="L91" s="53"/>
      <c r="M91" s="53"/>
      <c r="N91" s="53"/>
      <c r="O91" s="53"/>
      <c r="P91" s="70"/>
      <c r="R91" s="73"/>
      <c r="S91" s="68"/>
      <c r="T91" s="53"/>
      <c r="U91" s="53"/>
      <c r="V91" s="53"/>
      <c r="W91" s="53"/>
      <c r="X91" s="53"/>
      <c r="Y91" s="53"/>
      <c r="Z91" s="53"/>
      <c r="AA91" s="53"/>
      <c r="AB91" s="53"/>
      <c r="AC91" s="53"/>
      <c r="AD91" s="53"/>
      <c r="AE91" s="53"/>
      <c r="AF91" s="70"/>
    </row>
    <row r="92" spans="2:32" s="65" customFormat="1">
      <c r="D92" s="70"/>
      <c r="E92" s="70"/>
      <c r="F92" s="70"/>
      <c r="G92" s="70"/>
      <c r="H92" s="70"/>
      <c r="I92" s="70"/>
      <c r="J92" s="70"/>
      <c r="K92" s="70"/>
      <c r="L92" s="70"/>
      <c r="M92" s="70"/>
      <c r="N92" s="70"/>
      <c r="O92" s="70"/>
      <c r="P92" s="70"/>
      <c r="T92" s="70"/>
      <c r="U92" s="70"/>
      <c r="V92" s="70"/>
      <c r="W92" s="70"/>
      <c r="X92" s="70"/>
      <c r="Y92" s="70"/>
      <c r="Z92" s="70"/>
      <c r="AA92" s="70"/>
      <c r="AB92" s="70"/>
      <c r="AC92" s="70"/>
      <c r="AD92" s="70"/>
      <c r="AE92" s="70"/>
      <c r="AF92" s="70"/>
    </row>
    <row r="93" spans="2:32" s="65" customFormat="1"/>
    <row r="94" spans="2:32" s="65" customFormat="1" ht="14.45" customHeight="1">
      <c r="B94" s="76"/>
      <c r="C94" s="75"/>
      <c r="D94" s="74"/>
      <c r="E94" s="74"/>
      <c r="F94" s="74"/>
      <c r="G94" s="74"/>
      <c r="H94" s="74"/>
      <c r="I94" s="74"/>
      <c r="J94" s="74"/>
      <c r="K94" s="74"/>
      <c r="L94" s="74"/>
      <c r="M94" s="74"/>
      <c r="N94" s="74"/>
      <c r="O94" s="74"/>
      <c r="R94" s="76"/>
      <c r="S94" s="75"/>
      <c r="T94" s="74"/>
      <c r="U94" s="74"/>
      <c r="V94" s="74"/>
      <c r="W94" s="74"/>
      <c r="X94" s="74"/>
      <c r="Y94" s="74"/>
      <c r="Z94" s="74"/>
      <c r="AA94" s="74"/>
      <c r="AB94" s="74"/>
      <c r="AC94" s="74"/>
      <c r="AD94" s="74"/>
      <c r="AE94" s="74"/>
    </row>
    <row r="95" spans="2:32" s="65" customFormat="1">
      <c r="B95" s="75"/>
      <c r="C95" s="75"/>
      <c r="D95" s="66"/>
      <c r="E95" s="66"/>
      <c r="F95" s="66"/>
      <c r="G95" s="66"/>
      <c r="H95" s="66"/>
      <c r="I95" s="66"/>
      <c r="J95" s="66"/>
      <c r="K95" s="66"/>
      <c r="L95" s="66"/>
      <c r="M95" s="66"/>
      <c r="N95" s="66"/>
      <c r="O95" s="66"/>
      <c r="R95" s="75"/>
      <c r="S95" s="75"/>
      <c r="T95" s="66"/>
      <c r="U95" s="66"/>
      <c r="V95" s="66"/>
      <c r="W95" s="66"/>
      <c r="X95" s="66"/>
      <c r="Y95" s="66"/>
      <c r="Z95" s="66"/>
      <c r="AA95" s="66"/>
      <c r="AB95" s="66"/>
      <c r="AC95" s="66"/>
      <c r="AD95" s="66"/>
      <c r="AE95" s="66"/>
    </row>
    <row r="96" spans="2:32" s="65" customFormat="1">
      <c r="B96" s="75"/>
      <c r="C96" s="75"/>
      <c r="D96" s="59"/>
      <c r="E96" s="59"/>
      <c r="F96" s="59"/>
      <c r="G96" s="59"/>
      <c r="H96" s="59"/>
      <c r="I96" s="59"/>
      <c r="J96" s="59"/>
      <c r="K96" s="59"/>
      <c r="L96" s="59"/>
      <c r="M96" s="59"/>
      <c r="N96" s="59"/>
      <c r="O96" s="59"/>
      <c r="R96" s="75"/>
      <c r="S96" s="75"/>
      <c r="T96" s="59"/>
      <c r="U96" s="59"/>
      <c r="V96" s="59"/>
      <c r="W96" s="59"/>
      <c r="X96" s="59"/>
      <c r="Y96" s="59"/>
      <c r="Z96" s="59"/>
      <c r="AA96" s="59"/>
      <c r="AB96" s="59"/>
      <c r="AC96" s="59"/>
      <c r="AD96" s="59"/>
      <c r="AE96" s="59"/>
    </row>
    <row r="97" spans="2:32" s="65" customFormat="1">
      <c r="B97" s="73"/>
      <c r="C97" s="68"/>
      <c r="D97" s="53"/>
      <c r="E97" s="53"/>
      <c r="F97" s="53"/>
      <c r="G97" s="53"/>
      <c r="H97" s="53"/>
      <c r="I97" s="53"/>
      <c r="J97" s="53"/>
      <c r="K97" s="53"/>
      <c r="L97" s="53"/>
      <c r="M97" s="53"/>
      <c r="N97" s="53"/>
      <c r="O97" s="53"/>
      <c r="P97" s="70"/>
      <c r="R97" s="73"/>
      <c r="S97" s="68"/>
      <c r="T97" s="53"/>
      <c r="U97" s="53"/>
      <c r="V97" s="53"/>
      <c r="W97" s="53"/>
      <c r="X97" s="53"/>
      <c r="Y97" s="53"/>
      <c r="Z97" s="53"/>
      <c r="AA97" s="53"/>
      <c r="AB97" s="53"/>
      <c r="AC97" s="53"/>
      <c r="AD97" s="53"/>
      <c r="AE97" s="53"/>
      <c r="AF97" s="70"/>
    </row>
    <row r="98" spans="2:32" s="65" customFormat="1">
      <c r="B98" s="73"/>
      <c r="C98" s="68"/>
      <c r="D98" s="53"/>
      <c r="E98" s="53"/>
      <c r="F98" s="53"/>
      <c r="G98" s="53"/>
      <c r="H98" s="53"/>
      <c r="I98" s="53"/>
      <c r="J98" s="53"/>
      <c r="K98" s="53"/>
      <c r="L98" s="53"/>
      <c r="M98" s="53"/>
      <c r="N98" s="53"/>
      <c r="O98" s="53"/>
      <c r="P98" s="70"/>
      <c r="R98" s="73"/>
      <c r="S98" s="68"/>
      <c r="T98" s="53"/>
      <c r="U98" s="53"/>
      <c r="V98" s="53"/>
      <c r="W98" s="53"/>
      <c r="X98" s="53"/>
      <c r="Y98" s="53"/>
      <c r="Z98" s="53"/>
      <c r="AA98" s="53"/>
      <c r="AB98" s="53"/>
      <c r="AC98" s="53"/>
      <c r="AD98" s="53"/>
      <c r="AE98" s="53"/>
      <c r="AF98" s="70"/>
    </row>
    <row r="99" spans="2:32" s="65" customFormat="1">
      <c r="B99" s="73"/>
      <c r="C99" s="68"/>
      <c r="D99" s="53"/>
      <c r="E99" s="53"/>
      <c r="F99" s="53"/>
      <c r="G99" s="53"/>
      <c r="H99" s="53"/>
      <c r="I99" s="53"/>
      <c r="J99" s="53"/>
      <c r="K99" s="53"/>
      <c r="L99" s="53"/>
      <c r="M99" s="53"/>
      <c r="N99" s="53"/>
      <c r="O99" s="53"/>
      <c r="P99" s="70"/>
      <c r="R99" s="73"/>
      <c r="S99" s="68"/>
      <c r="T99" s="53"/>
      <c r="U99" s="53"/>
      <c r="V99" s="53"/>
      <c r="W99" s="53"/>
      <c r="X99" s="53"/>
      <c r="Y99" s="53"/>
      <c r="Z99" s="53"/>
      <c r="AA99" s="53"/>
      <c r="AB99" s="53"/>
      <c r="AC99" s="53"/>
      <c r="AD99" s="53"/>
      <c r="AE99" s="53"/>
      <c r="AF99" s="70"/>
    </row>
    <row r="100" spans="2:32" s="65" customFormat="1">
      <c r="B100" s="73"/>
      <c r="C100" s="68"/>
      <c r="D100" s="53"/>
      <c r="E100" s="53"/>
      <c r="F100" s="53"/>
      <c r="G100" s="53"/>
      <c r="H100" s="53"/>
      <c r="I100" s="53"/>
      <c r="J100" s="53"/>
      <c r="K100" s="53"/>
      <c r="L100" s="53"/>
      <c r="M100" s="53"/>
      <c r="N100" s="53"/>
      <c r="O100" s="53"/>
      <c r="P100" s="70"/>
      <c r="R100" s="73"/>
      <c r="S100" s="68"/>
      <c r="T100" s="53"/>
      <c r="U100" s="53"/>
      <c r="V100" s="53"/>
      <c r="W100" s="53"/>
      <c r="X100" s="53"/>
      <c r="Y100" s="53"/>
      <c r="Z100" s="53"/>
      <c r="AA100" s="53"/>
      <c r="AB100" s="53"/>
      <c r="AC100" s="53"/>
      <c r="AD100" s="53"/>
      <c r="AE100" s="53"/>
      <c r="AF100" s="70"/>
    </row>
    <row r="101" spans="2:32" s="65" customFormat="1">
      <c r="B101" s="73"/>
      <c r="C101" s="68"/>
      <c r="D101" s="53"/>
      <c r="E101" s="53"/>
      <c r="F101" s="53"/>
      <c r="G101" s="53"/>
      <c r="H101" s="53"/>
      <c r="I101" s="53"/>
      <c r="J101" s="53"/>
      <c r="K101" s="53"/>
      <c r="L101" s="53"/>
      <c r="M101" s="53"/>
      <c r="N101" s="53"/>
      <c r="O101" s="53"/>
      <c r="P101" s="70"/>
      <c r="R101" s="73"/>
      <c r="S101" s="68"/>
      <c r="T101" s="53"/>
      <c r="U101" s="53"/>
      <c r="V101" s="53"/>
      <c r="W101" s="53"/>
      <c r="X101" s="53"/>
      <c r="Y101" s="53"/>
      <c r="Z101" s="53"/>
      <c r="AA101" s="53"/>
      <c r="AB101" s="53"/>
      <c r="AC101" s="53"/>
      <c r="AD101" s="53"/>
      <c r="AE101" s="53"/>
      <c r="AF101" s="70"/>
    </row>
    <row r="102" spans="2:32" s="65" customFormat="1">
      <c r="B102" s="73"/>
      <c r="C102" s="68"/>
      <c r="D102" s="53"/>
      <c r="E102" s="53"/>
      <c r="F102" s="53"/>
      <c r="G102" s="53"/>
      <c r="H102" s="53"/>
      <c r="I102" s="53"/>
      <c r="J102" s="53"/>
      <c r="K102" s="53"/>
      <c r="L102" s="53"/>
      <c r="M102" s="53"/>
      <c r="N102" s="53"/>
      <c r="O102" s="53"/>
      <c r="P102" s="70"/>
      <c r="R102" s="73"/>
      <c r="S102" s="68"/>
      <c r="T102" s="53"/>
      <c r="U102" s="53"/>
      <c r="V102" s="53"/>
      <c r="W102" s="53"/>
      <c r="X102" s="53"/>
      <c r="Y102" s="53"/>
      <c r="Z102" s="53"/>
      <c r="AA102" s="53"/>
      <c r="AB102" s="53"/>
      <c r="AC102" s="53"/>
      <c r="AD102" s="53"/>
      <c r="AE102" s="53"/>
      <c r="AF102" s="70"/>
    </row>
    <row r="103" spans="2:32" s="65" customFormat="1">
      <c r="B103" s="73"/>
      <c r="C103" s="68"/>
      <c r="D103" s="53"/>
      <c r="E103" s="53"/>
      <c r="F103" s="53"/>
      <c r="G103" s="53"/>
      <c r="H103" s="53"/>
      <c r="I103" s="53"/>
      <c r="J103" s="53"/>
      <c r="K103" s="53"/>
      <c r="L103" s="53"/>
      <c r="M103" s="53"/>
      <c r="N103" s="53"/>
      <c r="O103" s="53"/>
      <c r="P103" s="70"/>
      <c r="R103" s="73"/>
      <c r="S103" s="68"/>
      <c r="T103" s="53"/>
      <c r="U103" s="53"/>
      <c r="V103" s="53"/>
      <c r="W103" s="53"/>
      <c r="X103" s="53"/>
      <c r="Y103" s="53"/>
      <c r="Z103" s="53"/>
      <c r="AA103" s="53"/>
      <c r="AB103" s="53"/>
      <c r="AC103" s="53"/>
      <c r="AD103" s="53"/>
      <c r="AE103" s="53"/>
      <c r="AF103" s="70"/>
    </row>
    <row r="104" spans="2:32" s="65" customFormat="1">
      <c r="B104" s="73"/>
      <c r="C104" s="68"/>
      <c r="D104" s="53"/>
      <c r="E104" s="53"/>
      <c r="F104" s="53"/>
      <c r="G104" s="53"/>
      <c r="H104" s="53"/>
      <c r="I104" s="53"/>
      <c r="J104" s="53"/>
      <c r="K104" s="53"/>
      <c r="L104" s="53"/>
      <c r="M104" s="53"/>
      <c r="N104" s="53"/>
      <c r="O104" s="53"/>
      <c r="P104" s="70"/>
      <c r="R104" s="73"/>
      <c r="S104" s="68"/>
      <c r="T104" s="53"/>
      <c r="U104" s="53"/>
      <c r="V104" s="53"/>
      <c r="W104" s="53"/>
      <c r="X104" s="53"/>
      <c r="Y104" s="53"/>
      <c r="Z104" s="53"/>
      <c r="AA104" s="53"/>
      <c r="AB104" s="53"/>
      <c r="AC104" s="53"/>
      <c r="AD104" s="53"/>
      <c r="AE104" s="53"/>
      <c r="AF104" s="70"/>
    </row>
    <row r="105" spans="2:32" s="65" customFormat="1">
      <c r="B105" s="73"/>
      <c r="C105" s="68"/>
      <c r="D105" s="53"/>
      <c r="E105" s="53"/>
      <c r="F105" s="53"/>
      <c r="G105" s="53"/>
      <c r="H105" s="53"/>
      <c r="I105" s="53"/>
      <c r="J105" s="53"/>
      <c r="K105" s="53"/>
      <c r="L105" s="53"/>
      <c r="M105" s="53"/>
      <c r="N105" s="53"/>
      <c r="O105" s="53"/>
      <c r="P105" s="70"/>
      <c r="R105" s="73"/>
      <c r="S105" s="68"/>
      <c r="T105" s="53"/>
      <c r="U105" s="53"/>
      <c r="V105" s="53"/>
      <c r="W105" s="53"/>
      <c r="X105" s="53"/>
      <c r="Y105" s="53"/>
      <c r="Z105" s="53"/>
      <c r="AA105" s="53"/>
      <c r="AB105" s="53"/>
      <c r="AC105" s="53"/>
      <c r="AD105" s="53"/>
      <c r="AE105" s="53"/>
      <c r="AF105" s="70"/>
    </row>
    <row r="106" spans="2:32" s="65" customFormat="1">
      <c r="B106" s="73"/>
      <c r="C106" s="68"/>
      <c r="D106" s="53"/>
      <c r="E106" s="53"/>
      <c r="F106" s="53"/>
      <c r="G106" s="53"/>
      <c r="H106" s="53"/>
      <c r="I106" s="53"/>
      <c r="J106" s="53"/>
      <c r="K106" s="53"/>
      <c r="L106" s="53"/>
      <c r="M106" s="53"/>
      <c r="N106" s="53"/>
      <c r="O106" s="53"/>
      <c r="P106" s="70"/>
      <c r="R106" s="73"/>
      <c r="S106" s="68"/>
      <c r="T106" s="53"/>
      <c r="U106" s="53"/>
      <c r="V106" s="53"/>
      <c r="W106" s="53"/>
      <c r="X106" s="53"/>
      <c r="Y106" s="53"/>
      <c r="Z106" s="53"/>
      <c r="AA106" s="53"/>
      <c r="AB106" s="53"/>
      <c r="AC106" s="53"/>
      <c r="AD106" s="53"/>
      <c r="AE106" s="53"/>
      <c r="AF106" s="70"/>
    </row>
    <row r="107" spans="2:32" s="65" customFormat="1">
      <c r="B107" s="73"/>
      <c r="C107" s="68"/>
      <c r="D107" s="53"/>
      <c r="E107" s="53"/>
      <c r="F107" s="53"/>
      <c r="G107" s="53"/>
      <c r="H107" s="53"/>
      <c r="I107" s="53"/>
      <c r="J107" s="53"/>
      <c r="K107" s="53"/>
      <c r="L107" s="53"/>
      <c r="M107" s="53"/>
      <c r="N107" s="53"/>
      <c r="O107" s="53"/>
      <c r="P107" s="70"/>
      <c r="R107" s="73"/>
      <c r="S107" s="68"/>
      <c r="T107" s="53"/>
      <c r="U107" s="53"/>
      <c r="V107" s="53"/>
      <c r="W107" s="53"/>
      <c r="X107" s="53"/>
      <c r="Y107" s="53"/>
      <c r="Z107" s="53"/>
      <c r="AA107" s="53"/>
      <c r="AB107" s="53"/>
      <c r="AC107" s="53"/>
      <c r="AD107" s="53"/>
      <c r="AE107" s="53"/>
      <c r="AF107" s="70"/>
    </row>
    <row r="108" spans="2:32" s="65" customFormat="1">
      <c r="B108" s="73"/>
      <c r="C108" s="68"/>
      <c r="D108" s="53"/>
      <c r="E108" s="53"/>
      <c r="F108" s="53"/>
      <c r="G108" s="53"/>
      <c r="H108" s="53"/>
      <c r="I108" s="53"/>
      <c r="J108" s="53"/>
      <c r="K108" s="53"/>
      <c r="L108" s="53"/>
      <c r="M108" s="53"/>
      <c r="N108" s="53"/>
      <c r="O108" s="53"/>
      <c r="P108" s="70"/>
      <c r="R108" s="73"/>
      <c r="S108" s="68"/>
      <c r="T108" s="53"/>
      <c r="U108" s="53"/>
      <c r="V108" s="53"/>
      <c r="W108" s="53"/>
      <c r="X108" s="53"/>
      <c r="Y108" s="53"/>
      <c r="Z108" s="53"/>
      <c r="AA108" s="53"/>
      <c r="AB108" s="53"/>
      <c r="AC108" s="53"/>
      <c r="AD108" s="53"/>
      <c r="AE108" s="53"/>
      <c r="AF108" s="70"/>
    </row>
    <row r="109" spans="2:32" s="65" customFormat="1">
      <c r="B109" s="73"/>
      <c r="C109" s="68"/>
      <c r="D109" s="53"/>
      <c r="E109" s="53"/>
      <c r="F109" s="53"/>
      <c r="G109" s="53"/>
      <c r="H109" s="53"/>
      <c r="I109" s="53"/>
      <c r="J109" s="53"/>
      <c r="K109" s="53"/>
      <c r="L109" s="53"/>
      <c r="M109" s="53"/>
      <c r="N109" s="53"/>
      <c r="O109" s="53"/>
      <c r="P109" s="70"/>
      <c r="R109" s="73"/>
      <c r="S109" s="68"/>
      <c r="T109" s="53"/>
      <c r="U109" s="53"/>
      <c r="V109" s="53"/>
      <c r="W109" s="53"/>
      <c r="X109" s="53"/>
      <c r="Y109" s="53"/>
      <c r="Z109" s="53"/>
      <c r="AA109" s="53"/>
      <c r="AB109" s="53"/>
      <c r="AC109" s="53"/>
      <c r="AD109" s="53"/>
      <c r="AE109" s="53"/>
      <c r="AF109" s="70"/>
    </row>
    <row r="110" spans="2:32" s="65" customFormat="1">
      <c r="D110" s="70"/>
      <c r="E110" s="70"/>
      <c r="F110" s="70"/>
      <c r="G110" s="70"/>
      <c r="H110" s="70"/>
      <c r="I110" s="70"/>
      <c r="J110" s="70"/>
      <c r="K110" s="70"/>
      <c r="L110" s="70"/>
      <c r="M110" s="70"/>
      <c r="N110" s="70"/>
      <c r="O110" s="70"/>
      <c r="P110" s="70"/>
      <c r="T110" s="70"/>
      <c r="U110" s="70"/>
      <c r="V110" s="70"/>
      <c r="W110" s="70"/>
      <c r="X110" s="70"/>
      <c r="Y110" s="70"/>
      <c r="Z110" s="70"/>
      <c r="AA110" s="70"/>
      <c r="AB110" s="70"/>
      <c r="AC110" s="70"/>
      <c r="AD110" s="70"/>
      <c r="AE110" s="70"/>
      <c r="AF110" s="70"/>
    </row>
    <row r="111" spans="2:32" s="65" customFormat="1"/>
    <row r="112" spans="2:32" s="65" customFormat="1" ht="14.45" customHeight="1">
      <c r="B112" s="76"/>
      <c r="C112" s="75"/>
      <c r="D112" s="74"/>
      <c r="E112" s="74"/>
      <c r="F112" s="74"/>
      <c r="G112" s="74"/>
      <c r="H112" s="74"/>
      <c r="I112" s="74"/>
      <c r="J112" s="74"/>
      <c r="K112" s="74"/>
      <c r="L112" s="74"/>
      <c r="M112" s="74"/>
      <c r="N112" s="74"/>
      <c r="O112" s="74"/>
      <c r="R112" s="76"/>
      <c r="S112" s="75"/>
      <c r="T112" s="74"/>
      <c r="U112" s="74"/>
      <c r="V112" s="74"/>
      <c r="W112" s="74"/>
      <c r="X112" s="74"/>
      <c r="Y112" s="74"/>
      <c r="Z112" s="74"/>
      <c r="AA112" s="74"/>
      <c r="AB112" s="74"/>
      <c r="AC112" s="74"/>
      <c r="AD112" s="74"/>
      <c r="AE112" s="74"/>
    </row>
    <row r="113" spans="2:32" s="65" customFormat="1">
      <c r="B113" s="75"/>
      <c r="C113" s="75"/>
      <c r="D113" s="66"/>
      <c r="E113" s="66"/>
      <c r="F113" s="66"/>
      <c r="G113" s="66"/>
      <c r="H113" s="66"/>
      <c r="I113" s="66"/>
      <c r="J113" s="66"/>
      <c r="K113" s="66"/>
      <c r="L113" s="66"/>
      <c r="M113" s="66"/>
      <c r="N113" s="66"/>
      <c r="O113" s="66"/>
      <c r="R113" s="75"/>
      <c r="S113" s="75"/>
      <c r="T113" s="66"/>
      <c r="U113" s="66"/>
      <c r="V113" s="66"/>
      <c r="W113" s="66"/>
      <c r="X113" s="66"/>
      <c r="Y113" s="66"/>
      <c r="Z113" s="66"/>
      <c r="AA113" s="66"/>
      <c r="AB113" s="66"/>
      <c r="AC113" s="66"/>
      <c r="AD113" s="66"/>
      <c r="AE113" s="66"/>
    </row>
    <row r="114" spans="2:32" s="65" customFormat="1">
      <c r="B114" s="75"/>
      <c r="C114" s="75"/>
      <c r="D114" s="59"/>
      <c r="E114" s="59"/>
      <c r="F114" s="59"/>
      <c r="G114" s="59"/>
      <c r="H114" s="59"/>
      <c r="I114" s="59"/>
      <c r="J114" s="59"/>
      <c r="K114" s="59"/>
      <c r="L114" s="59"/>
      <c r="M114" s="59"/>
      <c r="N114" s="59"/>
      <c r="O114" s="59"/>
      <c r="R114" s="75"/>
      <c r="S114" s="75"/>
      <c r="T114" s="59"/>
      <c r="U114" s="59"/>
      <c r="V114" s="59"/>
      <c r="W114" s="59"/>
      <c r="X114" s="59"/>
      <c r="Y114" s="59"/>
      <c r="Z114" s="59"/>
      <c r="AA114" s="59"/>
      <c r="AB114" s="59"/>
      <c r="AC114" s="59"/>
      <c r="AD114" s="59"/>
      <c r="AE114" s="59"/>
    </row>
    <row r="115" spans="2:32" s="65" customFormat="1">
      <c r="B115" s="73"/>
      <c r="C115" s="68"/>
      <c r="D115" s="53"/>
      <c r="E115" s="53"/>
      <c r="F115" s="53"/>
      <c r="G115" s="53"/>
      <c r="H115" s="53"/>
      <c r="I115" s="53"/>
      <c r="J115" s="53"/>
      <c r="K115" s="53"/>
      <c r="L115" s="53"/>
      <c r="M115" s="53"/>
      <c r="N115" s="53"/>
      <c r="O115" s="53"/>
      <c r="P115" s="70"/>
      <c r="R115" s="73"/>
      <c r="S115" s="68"/>
      <c r="T115" s="53"/>
      <c r="U115" s="53"/>
      <c r="V115" s="53"/>
      <c r="W115" s="53"/>
      <c r="X115" s="53"/>
      <c r="Y115" s="53"/>
      <c r="Z115" s="53"/>
      <c r="AA115" s="53"/>
      <c r="AB115" s="53"/>
      <c r="AC115" s="53"/>
      <c r="AD115" s="53"/>
      <c r="AE115" s="53"/>
      <c r="AF115" s="70"/>
    </row>
    <row r="116" spans="2:32" s="65" customFormat="1">
      <c r="B116" s="73"/>
      <c r="C116" s="68"/>
      <c r="D116" s="53"/>
      <c r="E116" s="53"/>
      <c r="F116" s="53"/>
      <c r="G116" s="53"/>
      <c r="H116" s="53"/>
      <c r="I116" s="53"/>
      <c r="J116" s="53"/>
      <c r="K116" s="53"/>
      <c r="L116" s="53"/>
      <c r="M116" s="53"/>
      <c r="N116" s="53"/>
      <c r="O116" s="53"/>
      <c r="P116" s="70"/>
      <c r="R116" s="73"/>
      <c r="S116" s="68"/>
      <c r="T116" s="53"/>
      <c r="U116" s="53"/>
      <c r="V116" s="53"/>
      <c r="W116" s="53"/>
      <c r="X116" s="53"/>
      <c r="Y116" s="53"/>
      <c r="Z116" s="53"/>
      <c r="AA116" s="53"/>
      <c r="AB116" s="53"/>
      <c r="AC116" s="53"/>
      <c r="AD116" s="53"/>
      <c r="AE116" s="53"/>
      <c r="AF116" s="70"/>
    </row>
    <row r="117" spans="2:32" s="65" customFormat="1">
      <c r="B117" s="73"/>
      <c r="C117" s="68"/>
      <c r="D117" s="53"/>
      <c r="E117" s="53"/>
      <c r="F117" s="53"/>
      <c r="G117" s="53"/>
      <c r="H117" s="53"/>
      <c r="I117" s="53"/>
      <c r="J117" s="53"/>
      <c r="K117" s="53"/>
      <c r="L117" s="53"/>
      <c r="M117" s="53"/>
      <c r="N117" s="53"/>
      <c r="O117" s="53"/>
      <c r="P117" s="70"/>
      <c r="R117" s="73"/>
      <c r="S117" s="68"/>
      <c r="T117" s="53"/>
      <c r="U117" s="53"/>
      <c r="V117" s="53"/>
      <c r="W117" s="53"/>
      <c r="X117" s="53"/>
      <c r="Y117" s="53"/>
      <c r="Z117" s="53"/>
      <c r="AA117" s="53"/>
      <c r="AB117" s="53"/>
      <c r="AC117" s="53"/>
      <c r="AD117" s="53"/>
      <c r="AE117" s="53"/>
      <c r="AF117" s="70"/>
    </row>
    <row r="118" spans="2:32" s="65" customFormat="1">
      <c r="B118" s="73"/>
      <c r="C118" s="68"/>
      <c r="D118" s="53"/>
      <c r="E118" s="53"/>
      <c r="F118" s="53"/>
      <c r="G118" s="53"/>
      <c r="H118" s="53"/>
      <c r="I118" s="53"/>
      <c r="J118" s="53"/>
      <c r="K118" s="53"/>
      <c r="L118" s="53"/>
      <c r="M118" s="53"/>
      <c r="N118" s="53"/>
      <c r="O118" s="53"/>
      <c r="P118" s="70"/>
      <c r="R118" s="73"/>
      <c r="S118" s="68"/>
      <c r="T118" s="53"/>
      <c r="U118" s="53"/>
      <c r="V118" s="53"/>
      <c r="W118" s="53"/>
      <c r="X118" s="53"/>
      <c r="Y118" s="53"/>
      <c r="Z118" s="53"/>
      <c r="AA118" s="53"/>
      <c r="AB118" s="53"/>
      <c r="AC118" s="53"/>
      <c r="AD118" s="53"/>
      <c r="AE118" s="53"/>
      <c r="AF118" s="70"/>
    </row>
    <row r="119" spans="2:32" s="65" customFormat="1">
      <c r="B119" s="73"/>
      <c r="C119" s="68"/>
      <c r="D119" s="53"/>
      <c r="E119" s="53"/>
      <c r="F119" s="53"/>
      <c r="G119" s="53"/>
      <c r="H119" s="53"/>
      <c r="I119" s="53"/>
      <c r="J119" s="53"/>
      <c r="K119" s="53"/>
      <c r="L119" s="53"/>
      <c r="M119" s="53"/>
      <c r="N119" s="53"/>
      <c r="O119" s="53"/>
      <c r="P119" s="70"/>
      <c r="R119" s="73"/>
      <c r="S119" s="68"/>
      <c r="T119" s="53"/>
      <c r="U119" s="53"/>
      <c r="V119" s="53"/>
      <c r="W119" s="53"/>
      <c r="X119" s="53"/>
      <c r="Y119" s="53"/>
      <c r="Z119" s="53"/>
      <c r="AA119" s="53"/>
      <c r="AB119" s="53"/>
      <c r="AC119" s="53"/>
      <c r="AD119" s="53"/>
      <c r="AE119" s="53"/>
      <c r="AF119" s="70"/>
    </row>
    <row r="120" spans="2:32" s="65" customFormat="1">
      <c r="B120" s="73"/>
      <c r="C120" s="68"/>
      <c r="D120" s="53"/>
      <c r="E120" s="53"/>
      <c r="F120" s="53"/>
      <c r="G120" s="53"/>
      <c r="H120" s="53"/>
      <c r="I120" s="53"/>
      <c r="J120" s="53"/>
      <c r="K120" s="53"/>
      <c r="L120" s="53"/>
      <c r="M120" s="53"/>
      <c r="N120" s="53"/>
      <c r="O120" s="53"/>
      <c r="P120" s="70"/>
      <c r="R120" s="73"/>
      <c r="S120" s="68"/>
      <c r="T120" s="53"/>
      <c r="U120" s="53"/>
      <c r="V120" s="53"/>
      <c r="W120" s="53"/>
      <c r="X120" s="53"/>
      <c r="Y120" s="53"/>
      <c r="Z120" s="53"/>
      <c r="AA120" s="53"/>
      <c r="AB120" s="53"/>
      <c r="AC120" s="53"/>
      <c r="AD120" s="53"/>
      <c r="AE120" s="53"/>
      <c r="AF120" s="70"/>
    </row>
    <row r="121" spans="2:32" s="65" customFormat="1">
      <c r="B121" s="73"/>
      <c r="C121" s="68"/>
      <c r="D121" s="53"/>
      <c r="E121" s="53"/>
      <c r="F121" s="53"/>
      <c r="G121" s="53"/>
      <c r="H121" s="53"/>
      <c r="I121" s="53"/>
      <c r="J121" s="53"/>
      <c r="K121" s="53"/>
      <c r="L121" s="53"/>
      <c r="M121" s="53"/>
      <c r="N121" s="53"/>
      <c r="O121" s="53"/>
      <c r="P121" s="70"/>
      <c r="R121" s="73"/>
      <c r="S121" s="68"/>
      <c r="T121" s="53"/>
      <c r="U121" s="53"/>
      <c r="V121" s="53"/>
      <c r="W121" s="53"/>
      <c r="X121" s="53"/>
      <c r="Y121" s="53"/>
      <c r="Z121" s="53"/>
      <c r="AA121" s="53"/>
      <c r="AB121" s="53"/>
      <c r="AC121" s="53"/>
      <c r="AD121" s="53"/>
      <c r="AE121" s="53"/>
      <c r="AF121" s="70"/>
    </row>
    <row r="122" spans="2:32" s="65" customFormat="1">
      <c r="B122" s="73"/>
      <c r="C122" s="68"/>
      <c r="D122" s="53"/>
      <c r="E122" s="53"/>
      <c r="F122" s="53"/>
      <c r="G122" s="53"/>
      <c r="H122" s="53"/>
      <c r="I122" s="53"/>
      <c r="J122" s="53"/>
      <c r="K122" s="53"/>
      <c r="L122" s="53"/>
      <c r="M122" s="53"/>
      <c r="N122" s="53"/>
      <c r="O122" s="53"/>
      <c r="P122" s="70"/>
      <c r="R122" s="73"/>
      <c r="S122" s="68"/>
      <c r="T122" s="53"/>
      <c r="U122" s="53"/>
      <c r="V122" s="53"/>
      <c r="W122" s="53"/>
      <c r="X122" s="53"/>
      <c r="Y122" s="53"/>
      <c r="Z122" s="53"/>
      <c r="AA122" s="53"/>
      <c r="AB122" s="53"/>
      <c r="AC122" s="53"/>
      <c r="AD122" s="53"/>
      <c r="AE122" s="53"/>
      <c r="AF122" s="70"/>
    </row>
    <row r="123" spans="2:32" s="65" customFormat="1">
      <c r="B123" s="73"/>
      <c r="C123" s="68"/>
      <c r="D123" s="53"/>
      <c r="E123" s="53"/>
      <c r="F123" s="53"/>
      <c r="G123" s="53"/>
      <c r="H123" s="53"/>
      <c r="I123" s="53"/>
      <c r="J123" s="53"/>
      <c r="K123" s="53"/>
      <c r="L123" s="53"/>
      <c r="M123" s="53"/>
      <c r="N123" s="53"/>
      <c r="O123" s="53"/>
      <c r="P123" s="70"/>
      <c r="R123" s="73"/>
      <c r="S123" s="68"/>
      <c r="T123" s="53"/>
      <c r="U123" s="53"/>
      <c r="V123" s="53"/>
      <c r="W123" s="53"/>
      <c r="X123" s="53"/>
      <c r="Y123" s="53"/>
      <c r="Z123" s="53"/>
      <c r="AA123" s="53"/>
      <c r="AB123" s="53"/>
      <c r="AC123" s="53"/>
      <c r="AD123" s="53"/>
      <c r="AE123" s="53"/>
      <c r="AF123" s="70"/>
    </row>
    <row r="124" spans="2:32" s="65" customFormat="1">
      <c r="B124" s="73"/>
      <c r="C124" s="68"/>
      <c r="D124" s="53"/>
      <c r="E124" s="53"/>
      <c r="F124" s="53"/>
      <c r="G124" s="53"/>
      <c r="H124" s="53"/>
      <c r="I124" s="53"/>
      <c r="J124" s="53"/>
      <c r="K124" s="53"/>
      <c r="L124" s="53"/>
      <c r="M124" s="53"/>
      <c r="N124" s="53"/>
      <c r="O124" s="53"/>
      <c r="P124" s="70"/>
      <c r="R124" s="73"/>
      <c r="S124" s="68"/>
      <c r="T124" s="53"/>
      <c r="U124" s="53"/>
      <c r="V124" s="53"/>
      <c r="W124" s="53"/>
      <c r="X124" s="53"/>
      <c r="Y124" s="53"/>
      <c r="Z124" s="53"/>
      <c r="AA124" s="53"/>
      <c r="AB124" s="53"/>
      <c r="AC124" s="53"/>
      <c r="AD124" s="53"/>
      <c r="AE124" s="53"/>
      <c r="AF124" s="70"/>
    </row>
    <row r="125" spans="2:32" s="65" customFormat="1">
      <c r="B125" s="73"/>
      <c r="C125" s="68"/>
      <c r="D125" s="53"/>
      <c r="E125" s="53"/>
      <c r="F125" s="53"/>
      <c r="G125" s="53"/>
      <c r="H125" s="53"/>
      <c r="I125" s="53"/>
      <c r="J125" s="53"/>
      <c r="K125" s="53"/>
      <c r="L125" s="53"/>
      <c r="M125" s="53"/>
      <c r="N125" s="53"/>
      <c r="O125" s="53"/>
      <c r="P125" s="70"/>
      <c r="R125" s="73"/>
      <c r="S125" s="68"/>
      <c r="T125" s="53"/>
      <c r="U125" s="53"/>
      <c r="V125" s="53"/>
      <c r="W125" s="53"/>
      <c r="X125" s="53"/>
      <c r="Y125" s="53"/>
      <c r="Z125" s="53"/>
      <c r="AA125" s="53"/>
      <c r="AB125" s="53"/>
      <c r="AC125" s="53"/>
      <c r="AD125" s="53"/>
      <c r="AE125" s="53"/>
      <c r="AF125" s="70"/>
    </row>
    <row r="126" spans="2:32" s="65" customFormat="1">
      <c r="B126" s="73"/>
      <c r="C126" s="68"/>
      <c r="D126" s="53"/>
      <c r="E126" s="53"/>
      <c r="F126" s="53"/>
      <c r="G126" s="53"/>
      <c r="H126" s="53"/>
      <c r="I126" s="53"/>
      <c r="J126" s="53"/>
      <c r="K126" s="53"/>
      <c r="L126" s="53"/>
      <c r="M126" s="53"/>
      <c r="N126" s="53"/>
      <c r="O126" s="53"/>
      <c r="P126" s="70"/>
      <c r="R126" s="73"/>
      <c r="S126" s="68"/>
      <c r="T126" s="53"/>
      <c r="U126" s="53"/>
      <c r="V126" s="53"/>
      <c r="W126" s="53"/>
      <c r="X126" s="53"/>
      <c r="Y126" s="53"/>
      <c r="Z126" s="53"/>
      <c r="AA126" s="53"/>
      <c r="AB126" s="53"/>
      <c r="AC126" s="53"/>
      <c r="AD126" s="53"/>
      <c r="AE126" s="53"/>
      <c r="AF126" s="70"/>
    </row>
    <row r="127" spans="2:32" s="65" customFormat="1">
      <c r="B127" s="73"/>
      <c r="C127" s="68"/>
      <c r="D127" s="53"/>
      <c r="E127" s="53"/>
      <c r="F127" s="53"/>
      <c r="G127" s="53"/>
      <c r="H127" s="53"/>
      <c r="I127" s="53"/>
      <c r="J127" s="53"/>
      <c r="K127" s="53"/>
      <c r="L127" s="53"/>
      <c r="M127" s="53"/>
      <c r="N127" s="53"/>
      <c r="O127" s="53"/>
      <c r="P127" s="70"/>
      <c r="R127" s="73"/>
      <c r="S127" s="68"/>
      <c r="T127" s="53"/>
      <c r="U127" s="53"/>
      <c r="V127" s="53"/>
      <c r="W127" s="53"/>
      <c r="X127" s="53"/>
      <c r="Y127" s="53"/>
      <c r="Z127" s="53"/>
      <c r="AA127" s="53"/>
      <c r="AB127" s="53"/>
      <c r="AC127" s="53"/>
      <c r="AD127" s="53"/>
      <c r="AE127" s="53"/>
      <c r="AF127" s="70"/>
    </row>
    <row r="128" spans="2:32" s="65" customFormat="1">
      <c r="D128" s="70"/>
      <c r="E128" s="70"/>
      <c r="F128" s="70"/>
      <c r="G128" s="70"/>
      <c r="H128" s="70"/>
      <c r="I128" s="70"/>
      <c r="J128" s="70"/>
      <c r="K128" s="70"/>
      <c r="L128" s="70"/>
      <c r="M128" s="70"/>
      <c r="N128" s="70"/>
      <c r="O128" s="70"/>
      <c r="P128" s="70"/>
      <c r="T128" s="70"/>
      <c r="U128" s="70"/>
      <c r="V128" s="70"/>
      <c r="W128" s="70"/>
      <c r="X128" s="70"/>
      <c r="Y128" s="70"/>
      <c r="Z128" s="70"/>
      <c r="AA128" s="70"/>
      <c r="AB128" s="70"/>
      <c r="AC128" s="70"/>
      <c r="AD128" s="70"/>
      <c r="AE128" s="70"/>
      <c r="AF128" s="70"/>
    </row>
    <row r="129" s="65" customFormat="1"/>
    <row r="130" s="65" customFormat="1"/>
    <row r="131" s="65" customFormat="1"/>
    <row r="132" s="65" customFormat="1"/>
    <row r="133" s="65" customFormat="1"/>
    <row r="134" s="65" customFormat="1"/>
    <row r="135" s="65" customFormat="1"/>
    <row r="136" s="65" customFormat="1"/>
    <row r="137" s="65" customFormat="1"/>
    <row r="138" s="65" customFormat="1"/>
    <row r="139" s="65" customFormat="1"/>
    <row r="140" s="65" customFormat="1"/>
    <row r="141" s="65" customFormat="1"/>
    <row r="142" s="65" customFormat="1"/>
    <row r="143" s="65" customFormat="1"/>
    <row r="144" s="65" customFormat="1"/>
    <row r="145" s="65" customFormat="1"/>
    <row r="146" s="65" customFormat="1"/>
    <row r="147" s="65" customFormat="1"/>
    <row r="148" s="65" customFormat="1"/>
    <row r="149" s="65" customFormat="1"/>
    <row r="150" s="65" customFormat="1"/>
    <row r="151" s="65" customFormat="1"/>
    <row r="152" s="65" customFormat="1"/>
    <row r="153" s="65" customFormat="1"/>
    <row r="154" s="65" customFormat="1"/>
    <row r="155" s="65" customFormat="1"/>
    <row r="156" s="65" customFormat="1"/>
    <row r="157" s="65" customFormat="1"/>
    <row r="158" s="65" customFormat="1"/>
    <row r="159" s="65" customFormat="1"/>
    <row r="160" s="65" customFormat="1"/>
    <row r="161" s="65" customFormat="1"/>
    <row r="162" s="65" customFormat="1"/>
    <row r="163" s="65" customFormat="1"/>
    <row r="164" s="65" customFormat="1"/>
    <row r="165" s="65" customFormat="1"/>
    <row r="166" s="65" customFormat="1"/>
    <row r="167" s="65" customFormat="1"/>
    <row r="168" s="65" customFormat="1"/>
    <row r="169" s="65" customFormat="1"/>
    <row r="170" s="65" customFormat="1"/>
    <row r="171" s="65" customFormat="1"/>
    <row r="172" s="65" customFormat="1"/>
    <row r="173" s="65" customFormat="1"/>
    <row r="174" s="65" customFormat="1"/>
    <row r="175" s="65" customFormat="1"/>
    <row r="176" s="65" customFormat="1"/>
    <row r="177" s="65" customFormat="1"/>
    <row r="178" s="65" customFormat="1"/>
    <row r="179" s="65" customFormat="1"/>
  </sheetData>
  <sheetProtection password="E678" sheet="1" objects="1" scenarios="1"/>
  <mergeCells count="14">
    <mergeCell ref="M2:O3"/>
    <mergeCell ref="F21:L22"/>
    <mergeCell ref="M21:O22"/>
    <mergeCell ref="B2:C4"/>
    <mergeCell ref="B5:B7"/>
    <mergeCell ref="B8:B11"/>
    <mergeCell ref="D2:E3"/>
    <mergeCell ref="F2:L3"/>
    <mergeCell ref="B27:B30"/>
    <mergeCell ref="B31:B36"/>
    <mergeCell ref="B12:B17"/>
    <mergeCell ref="B21:C23"/>
    <mergeCell ref="D21:E22"/>
    <mergeCell ref="B24:B26"/>
  </mergeCell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AH179"/>
  <sheetViews>
    <sheetView topLeftCell="A18" zoomScale="80" zoomScaleNormal="80" workbookViewId="0">
      <selection activeCell="D21" sqref="D21:O23"/>
    </sheetView>
  </sheetViews>
  <sheetFormatPr defaultColWidth="9.140625" defaultRowHeight="15"/>
  <cols>
    <col min="1" max="1" width="9.140625" style="56"/>
    <col min="2" max="2" width="15.7109375" style="56" customWidth="1"/>
    <col min="3" max="3" width="48.7109375" style="56" customWidth="1"/>
    <col min="4" max="17" width="9.140625" style="56"/>
    <col min="18" max="18" width="15.7109375" style="65" customWidth="1"/>
    <col min="19" max="19" width="48.7109375" style="65" customWidth="1"/>
    <col min="20" max="34" width="9.140625" style="65"/>
    <col min="35" max="16384" width="9.140625" style="56"/>
  </cols>
  <sheetData>
    <row r="1" spans="2:32">
      <c r="D1" s="56" t="s">
        <v>72</v>
      </c>
    </row>
    <row r="2" spans="2:32" ht="14.45" customHeight="1">
      <c r="B2" s="107" t="s">
        <v>62</v>
      </c>
      <c r="C2" s="105"/>
      <c r="D2" s="103" t="s">
        <v>0</v>
      </c>
      <c r="E2" s="103"/>
      <c r="F2" s="103" t="s">
        <v>1</v>
      </c>
      <c r="G2" s="103"/>
      <c r="H2" s="103"/>
      <c r="I2" s="103"/>
      <c r="J2" s="103"/>
      <c r="K2" s="103"/>
      <c r="L2" s="103"/>
      <c r="M2" s="103" t="s">
        <v>2</v>
      </c>
      <c r="N2" s="103"/>
      <c r="O2" s="103"/>
      <c r="R2" s="76"/>
      <c r="S2" s="75"/>
      <c r="T2" s="74"/>
      <c r="U2" s="74"/>
      <c r="V2" s="74"/>
      <c r="W2" s="74"/>
      <c r="X2" s="74"/>
      <c r="Y2" s="74"/>
      <c r="Z2" s="74"/>
      <c r="AA2" s="74"/>
      <c r="AB2" s="74"/>
      <c r="AC2" s="74"/>
      <c r="AD2" s="74"/>
      <c r="AE2" s="74"/>
    </row>
    <row r="3" spans="2:32">
      <c r="B3" s="105"/>
      <c r="C3" s="105"/>
      <c r="D3" s="103"/>
      <c r="E3" s="103"/>
      <c r="F3" s="103"/>
      <c r="G3" s="103"/>
      <c r="H3" s="103"/>
      <c r="I3" s="103"/>
      <c r="J3" s="103"/>
      <c r="K3" s="103"/>
      <c r="L3" s="103"/>
      <c r="M3" s="103"/>
      <c r="N3" s="103"/>
      <c r="O3" s="103"/>
      <c r="R3" s="75"/>
      <c r="S3" s="75"/>
      <c r="T3" s="66"/>
      <c r="U3" s="66"/>
      <c r="V3" s="66"/>
      <c r="W3" s="66"/>
      <c r="X3" s="66"/>
      <c r="Y3" s="66"/>
      <c r="Z3" s="66"/>
      <c r="AA3" s="66"/>
      <c r="AB3" s="66"/>
      <c r="AC3" s="66"/>
      <c r="AD3" s="66"/>
      <c r="AE3" s="66"/>
    </row>
    <row r="4" spans="2:32" ht="138">
      <c r="B4" s="105"/>
      <c r="C4" s="105"/>
      <c r="D4" s="97" t="s">
        <v>102</v>
      </c>
      <c r="E4" s="97" t="s">
        <v>103</v>
      </c>
      <c r="F4" s="97" t="s">
        <v>104</v>
      </c>
      <c r="G4" s="97" t="s">
        <v>105</v>
      </c>
      <c r="H4" s="97" t="s">
        <v>106</v>
      </c>
      <c r="I4" s="97" t="s">
        <v>107</v>
      </c>
      <c r="J4" s="97" t="s">
        <v>108</v>
      </c>
      <c r="K4" s="97" t="s">
        <v>12</v>
      </c>
      <c r="L4" s="97" t="s">
        <v>109</v>
      </c>
      <c r="M4" s="97" t="s">
        <v>110</v>
      </c>
      <c r="N4" s="97" t="s">
        <v>111</v>
      </c>
      <c r="O4" s="97" t="s">
        <v>112</v>
      </c>
      <c r="R4" s="75"/>
      <c r="S4" s="75"/>
      <c r="T4" s="59"/>
      <c r="U4" s="59"/>
      <c r="V4" s="59"/>
      <c r="W4" s="59"/>
      <c r="X4" s="59"/>
      <c r="Y4" s="59"/>
      <c r="Z4" s="59"/>
      <c r="AA4" s="59"/>
      <c r="AB4" s="59"/>
      <c r="AC4" s="59"/>
      <c r="AD4" s="59"/>
      <c r="AE4" s="59"/>
    </row>
    <row r="5" spans="2:32">
      <c r="B5" s="102" t="s">
        <v>36</v>
      </c>
      <c r="C5" s="80" t="s">
        <v>17</v>
      </c>
      <c r="D5" s="93">
        <f>(((('Indicator 0'!$P$20*'Indicator 0'!F4)+(Abrasion_indicator!$K$27*Abrasion_indicator!F4))/('Indicator 0'!F4+Abrasion_indicator!F4))*'Wellbeing Base'!F4)*'Ecosystem Area'!$G20/10000</f>
        <v>1236.1860343833548</v>
      </c>
      <c r="E5" s="93">
        <f>(((('Indicator 0'!$P$20*'Indicator 0'!G4)+(Abrasion_indicator!$K$27*Abrasion_indicator!G4))/('Indicator 0'!G4+Abrasion_indicator!G4))*'Wellbeing Base'!G4)*'Ecosystem Area'!$G20/10000</f>
        <v>14.106319761249557</v>
      </c>
      <c r="F5" s="93">
        <f>(((('Indicator 0'!$P$20*'Indicator 0'!H4)+(Abrasion_indicator!$K$27*Abrasion_indicator!H4))/('Indicator 0'!H4+Abrasion_indicator!H4))*'Wellbeing Base'!H4)*'Ecosystem Area'!$G20/10000</f>
        <v>2.828823476508</v>
      </c>
      <c r="G5" s="93">
        <f>(((('Indicator 0'!$P$20*'Indicator 0'!I4)+(Abrasion_indicator!$K$27*Abrasion_indicator!I4))/('Indicator 0'!I4+Abrasion_indicator!I4))*'Wellbeing Base'!I4)*'Ecosystem Area'!$G20/10000</f>
        <v>11.278571811398463</v>
      </c>
      <c r="H5" s="93">
        <f>(((('Indicator 0'!$P$20*'Indicator 0'!J4)+(Abrasion_indicator!$K$27*Abrasion_indicator!J4))/('Indicator 0'!J4+Abrasion_indicator!J4))*'Wellbeing Base'!J4)*'Ecosystem Area'!$G20/10000</f>
        <v>6.6216082673373853</v>
      </c>
      <c r="I5" s="93">
        <f>(((('Indicator 0'!$P$20*'Indicator 0'!K4)+(Abrasion_indicator!$K$27*Abrasion_indicator!K4))/('Indicator 0'!K4+Abrasion_indicator!K4))*'Wellbeing Base'!K4)*'Ecosystem Area'!$G20/10000</f>
        <v>4.7589055859716911</v>
      </c>
      <c r="J5" s="93">
        <f>(((('Indicator 0'!$P$20*'Indicator 0'!L4)+(Abrasion_indicator!$K$27*Abrasion_indicator!L4))/('Indicator 0'!L4+Abrasion_indicator!L4))*'Wellbeing Base'!L4)*'Ecosystem Area'!$G20/10000</f>
        <v>8.1269297171587382</v>
      </c>
      <c r="K5" s="93">
        <f>(((('Indicator 0'!$P$20*'Indicator 0'!M4)+(Abrasion_indicator!$K$27*Abrasion_indicator!M4))/('Indicator 0'!M4+Abrasion_indicator!M4))*'Wellbeing Base'!M4)*'Ecosystem Area'!$G20/10000</f>
        <v>97.645429561636917</v>
      </c>
      <c r="L5" s="93">
        <f>(((('Indicator 0'!$P$20*'Indicator 0'!N4)+(Abrasion_indicator!$K$27*Abrasion_indicator!N4))/('Indicator 0'!N4+Abrasion_indicator!N4))*'Wellbeing Base'!N4)*'Ecosystem Area'!$G20/10000</f>
        <v>0</v>
      </c>
      <c r="M5" s="93">
        <f>(((('Indicator 0'!$P$20*'Indicator 0'!O4)+(Abrasion_indicator!$K$27*Abrasion_indicator!O4))/('Indicator 0'!O4+Abrasion_indicator!O4))*'Wellbeing Base'!O4)*'Ecosystem Area'!$G20/10000</f>
        <v>113.89698151481421</v>
      </c>
      <c r="N5" s="93">
        <f>(((('Indicator 0'!$P$20*'Indicator 0'!P4)+(Abrasion_indicator!$K$27*Abrasion_indicator!P4))/('Indicator 0'!P4+Abrasion_indicator!P4))*'Wellbeing Base'!P4)*'Ecosystem Area'!$G20/10000</f>
        <v>6.4422947814716451</v>
      </c>
      <c r="O5" s="93">
        <f>(((('Indicator 0'!$P$20*'Indicator 0'!Q4)+(Abrasion_indicator!$K$27*Abrasion_indicator!Q4))/('Indicator 0'!Q4+Abrasion_indicator!Q4))*'Wellbeing Base'!Q4)*'Ecosystem Area'!$G20/10000</f>
        <v>6.3923644419811056</v>
      </c>
      <c r="P5" s="70">
        <f>SUM(D5:O5)</f>
        <v>1508.2842633028824</v>
      </c>
      <c r="R5" s="73"/>
      <c r="S5" s="68"/>
      <c r="T5" s="53"/>
      <c r="U5" s="53"/>
      <c r="V5" s="53"/>
      <c r="W5" s="53"/>
      <c r="X5" s="53"/>
      <c r="Y5" s="53"/>
      <c r="Z5" s="53"/>
      <c r="AA5" s="53"/>
      <c r="AB5" s="53"/>
      <c r="AC5" s="53"/>
      <c r="AD5" s="53"/>
      <c r="AE5" s="53"/>
      <c r="AF5" s="70"/>
    </row>
    <row r="6" spans="2:32">
      <c r="B6" s="102"/>
      <c r="C6" s="80" t="s">
        <v>18</v>
      </c>
      <c r="D6" s="93">
        <f>(((('Indicator 0'!$P$20*'Indicator 0'!F5)+(Abrasion_indicator!$K$27*Abrasion_indicator!F5))/('Indicator 0'!F5+Abrasion_indicator!F5))*'Wellbeing Base'!F5)*'Ecosystem Area'!$G21/10000</f>
        <v>517.67071952240428</v>
      </c>
      <c r="E6" s="93">
        <f>(((('Indicator 0'!$P$20*'Indicator 0'!G5)+(Abrasion_indicator!$K$27*Abrasion_indicator!G5))/('Indicator 0'!G5+Abrasion_indicator!G5))*'Wellbeing Base'!G5)*'Ecosystem Area'!$G21/10000</f>
        <v>5.9072247198309684</v>
      </c>
      <c r="F6" s="93">
        <f>(((('Indicator 0'!$P$20*'Indicator 0'!H5)+(Abrasion_indicator!$K$27*Abrasion_indicator!H5))/('Indicator 0'!H5+Abrasion_indicator!H5))*'Wellbeing Base'!H5)*'Ecosystem Area'!$G21/10000</f>
        <v>1.1846106037075965</v>
      </c>
      <c r="G6" s="93">
        <f>(((('Indicator 0'!$P$20*'Indicator 0'!I5)+(Abrasion_indicator!$K$27*Abrasion_indicator!I5))/('Indicator 0'!I5+Abrasion_indicator!I5))*'Wellbeing Base'!I5)*'Ecosystem Area'!$G21/10000</f>
        <v>4.7230645084129286</v>
      </c>
      <c r="H6" s="93">
        <f>(((('Indicator 0'!$P$20*'Indicator 0'!J5)+(Abrasion_indicator!$K$27*Abrasion_indicator!J5))/('Indicator 0'!J5+Abrasion_indicator!J5))*'Wellbeing Base'!J5)*'Ecosystem Area'!$G21/10000</f>
        <v>2.7728939017321421</v>
      </c>
      <c r="I6" s="93">
        <f>(((('Indicator 0'!$P$20*'Indicator 0'!K5)+(Abrasion_indicator!$K$27*Abrasion_indicator!K5))/('Indicator 0'!K5+Abrasion_indicator!K5))*'Wellbeing Base'!K5)*'Ecosystem Area'!$G21/10000</f>
        <v>1.9928603060606827</v>
      </c>
      <c r="J6" s="93">
        <f>(((('Indicator 0'!$P$20*'Indicator 0'!L5)+(Abrasion_indicator!$K$27*Abrasion_indicator!L5))/('Indicator 0'!L5+Abrasion_indicator!L5))*'Wellbeing Base'!L5)*'Ecosystem Area'!$G21/10000</f>
        <v>3.4032689556213778</v>
      </c>
      <c r="K6" s="93">
        <f>(((('Indicator 0'!$P$20*'Indicator 0'!M5)+(Abrasion_indicator!$K$27*Abrasion_indicator!M5))/('Indicator 0'!M5+Abrasion_indicator!M5))*'Wellbeing Base'!M5)*'Ecosystem Area'!$G21/10000</f>
        <v>40.890431030036439</v>
      </c>
      <c r="L6" s="93">
        <f>(((('Indicator 0'!$P$20*'Indicator 0'!N5)+(Abrasion_indicator!$K$27*Abrasion_indicator!N5))/('Indicator 0'!N5+Abrasion_indicator!N5))*'Wellbeing Base'!N5)*'Ecosystem Area'!$G21/10000</f>
        <v>79.16263507151082</v>
      </c>
      <c r="M6" s="93">
        <f>(((('Indicator 0'!$P$20*'Indicator 0'!O5)+(Abrasion_indicator!$K$27*Abrasion_indicator!O5))/('Indicator 0'!O5+Abrasion_indicator!O5))*'Wellbeing Base'!O5)*'Ecosystem Area'!$G21/10000</f>
        <v>47.696002650293146</v>
      </c>
      <c r="N6" s="93">
        <f>(((('Indicator 0'!$P$20*'Indicator 0'!P5)+(Abrasion_indicator!$K$27*Abrasion_indicator!P5))/('Indicator 0'!P5+Abrasion_indicator!P5))*'Wellbeing Base'!P5)*'Ecosystem Area'!$G21/10000</f>
        <v>2.6978037950116818</v>
      </c>
      <c r="O6" s="93">
        <f>(((('Indicator 0'!$P$20*'Indicator 0'!Q5)+(Abrasion_indicator!$K$27*Abrasion_indicator!Q5))/('Indicator 0'!Q5+Abrasion_indicator!Q5))*'Wellbeing Base'!Q5)*'Ecosystem Area'!$G21/10000</f>
        <v>2.676894745684848</v>
      </c>
      <c r="P6" s="70">
        <f t="shared" ref="P6:P18" si="0">SUM(D6:O6)</f>
        <v>710.77840981030704</v>
      </c>
      <c r="R6" s="73"/>
      <c r="S6" s="68"/>
      <c r="T6" s="53"/>
      <c r="U6" s="53"/>
      <c r="V6" s="53"/>
      <c r="W6" s="53"/>
      <c r="X6" s="53"/>
      <c r="Y6" s="53"/>
      <c r="Z6" s="53"/>
      <c r="AA6" s="53"/>
      <c r="AB6" s="53"/>
      <c r="AC6" s="53"/>
      <c r="AD6" s="53"/>
      <c r="AE6" s="53"/>
      <c r="AF6" s="70"/>
    </row>
    <row r="7" spans="2:32">
      <c r="B7" s="102"/>
      <c r="C7" s="80" t="s">
        <v>19</v>
      </c>
      <c r="D7" s="93">
        <f>(((('Indicator 0'!$P$20*'Indicator 0'!F6)+(Abrasion_indicator!$K$27*Abrasion_indicator!F6))/('Indicator 0'!F6+Abrasion_indicator!F6))*'Wellbeing Base'!F6)*'Ecosystem Area'!$G22/10000</f>
        <v>298.47982340308016</v>
      </c>
      <c r="E7" s="93">
        <f>(((('Indicator 0'!$P$20*'Indicator 0'!G6)+(Abrasion_indicator!$K$27*Abrasion_indicator!G6))/('Indicator 0'!G6+Abrasion_indicator!G6))*'Wellbeing Base'!G6)*'Ecosystem Area'!$G22/10000</f>
        <v>6.8120035562534769</v>
      </c>
      <c r="F7" s="93">
        <f>(((('Indicator 0'!$P$20*'Indicator 0'!H6)+(Abrasion_indicator!$K$27*Abrasion_indicator!H6))/('Indicator 0'!H6+Abrasion_indicator!H6))*'Wellbeing Base'!H6)*'Ecosystem Area'!$G22/10000</f>
        <v>1.3660512386030628</v>
      </c>
      <c r="G7" s="93">
        <f>(((('Indicator 0'!$P$20*'Indicator 0'!I6)+(Abrasion_indicator!$K$27*Abrasion_indicator!I6))/('Indicator 0'!I6+Abrasion_indicator!I6))*'Wellbeing Base'!I6)*'Ecosystem Area'!$G22/10000</f>
        <v>5.4464716941806266</v>
      </c>
      <c r="H7" s="93">
        <f>(((('Indicator 0'!$P$20*'Indicator 0'!J6)+(Abrasion_indicator!$K$27*Abrasion_indicator!J6))/('Indicator 0'!J6+Abrasion_indicator!J6))*'Wellbeing Base'!J6)*'Ecosystem Area'!$G22/10000</f>
        <v>3.1976036151632012</v>
      </c>
      <c r="I7" s="93">
        <f>(((('Indicator 0'!$P$20*'Indicator 0'!K6)+(Abrasion_indicator!$K$27*Abrasion_indicator!K6))/('Indicator 0'!K6+Abrasion_indicator!K6))*'Wellbeing Base'!K6)*'Ecosystem Area'!$G22/10000</f>
        <v>2.2980963372577126</v>
      </c>
      <c r="J7" s="93">
        <f>(((('Indicator 0'!$P$20*'Indicator 0'!L6)+(Abrasion_indicator!$K$27*Abrasion_indicator!L6))/('Indicator 0'!L6+Abrasion_indicator!L6))*'Wellbeing Base'!L6)*'Ecosystem Area'!$G22/10000</f>
        <v>3.9245299320936033</v>
      </c>
      <c r="K7" s="93">
        <f>(((('Indicator 0'!$P$20*'Indicator 0'!M6)+(Abrasion_indicator!$K$27*Abrasion_indicator!M6))/('Indicator 0'!M6+Abrasion_indicator!M6))*'Wellbeing Base'!M6)*'Ecosystem Area'!$G22/10000</f>
        <v>47.153405330636581</v>
      </c>
      <c r="L7" s="93">
        <f>(((('Indicator 0'!$P$20*'Indicator 0'!N6)+(Abrasion_indicator!$K$27*Abrasion_indicator!N6))/('Indicator 0'!N6+Abrasion_indicator!N6))*'Wellbeing Base'!N6)*'Ecosystem Area'!$G22/10000</f>
        <v>91.287563484627071</v>
      </c>
      <c r="M7" s="93">
        <f>(((('Indicator 0'!$P$20*'Indicator 0'!O6)+(Abrasion_indicator!$K$27*Abrasion_indicator!O6))/('Indicator 0'!O6+Abrasion_indicator!O6))*'Wellbeing Base'!O6)*'Ecosystem Area'!$G22/10000</f>
        <v>55.001350902081327</v>
      </c>
      <c r="N7" s="93">
        <f>(((('Indicator 0'!$P$20*'Indicator 0'!P6)+(Abrasion_indicator!$K$27*Abrasion_indicator!P6))/('Indicator 0'!P6+Abrasion_indicator!P6))*'Wellbeing Base'!P6)*'Ecosystem Area'!$G22/10000</f>
        <v>3.1110123479811622</v>
      </c>
      <c r="O7" s="93">
        <f>(((('Indicator 0'!$P$20*'Indicator 0'!Q6)+(Abrasion_indicator!$K$27*Abrasion_indicator!Q6))/('Indicator 0'!Q6+Abrasion_indicator!Q6))*'Wellbeing Base'!Q6)*'Ecosystem Area'!$G22/10000</f>
        <v>3.0869007684954317</v>
      </c>
      <c r="P7" s="70">
        <f t="shared" si="0"/>
        <v>521.1648126104534</v>
      </c>
      <c r="R7" s="73"/>
      <c r="S7" s="68"/>
      <c r="T7" s="53"/>
      <c r="U7" s="53"/>
      <c r="V7" s="53"/>
      <c r="W7" s="53"/>
      <c r="X7" s="53"/>
      <c r="Y7" s="53"/>
      <c r="Z7" s="53"/>
      <c r="AA7" s="53"/>
      <c r="AB7" s="53"/>
      <c r="AC7" s="53"/>
      <c r="AD7" s="53"/>
      <c r="AE7" s="53"/>
      <c r="AF7" s="70"/>
    </row>
    <row r="8" spans="2:32">
      <c r="B8" s="102" t="s">
        <v>37</v>
      </c>
      <c r="C8" s="80" t="s">
        <v>20</v>
      </c>
      <c r="D8" s="93">
        <f>(((('Indicator 0'!$P$20*'Indicator 0'!F7)+(Abrasion_indicator!$K$27*Abrasion_indicator!F7))/('Indicator 0'!F7+Abrasion_indicator!F7))*'Wellbeing Base'!F7)*'Ecosystem Area'!$G23/10000</f>
        <v>0</v>
      </c>
      <c r="E8" s="93">
        <f>(((('Indicator 0'!$P$20*'Indicator 0'!G7)+(Abrasion_indicator!$K$27*Abrasion_indicator!G7))/('Indicator 0'!G7+Abrasion_indicator!G7))*'Wellbeing Base'!G7)*'Ecosystem Area'!$G23/10000</f>
        <v>31.199359956872183</v>
      </c>
      <c r="F8" s="93">
        <f>(((('Indicator 0'!$P$20*'Indicator 0'!H7)+(Abrasion_indicator!$K$27*Abrasion_indicator!H7))/('Indicator 0'!H7+Abrasion_indicator!H7))*'Wellbeing Base'!H7)*'Ecosystem Area'!$G23/10000</f>
        <v>0</v>
      </c>
      <c r="G8" s="93">
        <f>(((('Indicator 0'!$P$20*'Indicator 0'!I7)+(Abrasion_indicator!$K$27*Abrasion_indicator!I7))/('Indicator 0'!I7+Abrasion_indicator!I7))*'Wellbeing Base'!I7)*'Ecosystem Area'!$G23/10000</f>
        <v>12.47257355918898</v>
      </c>
      <c r="H8" s="93">
        <f>(((('Indicator 0'!$P$20*'Indicator 0'!J7)+(Abrasion_indicator!$K$27*Abrasion_indicator!J7))/('Indicator 0'!J7+Abrasion_indicator!J7))*'Wellbeing Base'!J7)*'Ecosystem Area'!$G23/10000</f>
        <v>7.322602327276317</v>
      </c>
      <c r="I8" s="93">
        <f>(((('Indicator 0'!$P$20*'Indicator 0'!K7)+(Abrasion_indicator!$K$27*Abrasion_indicator!K7))/('Indicator 0'!K7+Abrasion_indicator!K7))*'Wellbeing Base'!K7)*'Ecosystem Area'!$G23/10000</f>
        <v>10.52541065922558</v>
      </c>
      <c r="J8" s="93">
        <f>(((('Indicator 0'!$P$20*'Indicator 0'!L7)+(Abrasion_indicator!$K$27*Abrasion_indicator!L7))/('Indicator 0'!L7+Abrasion_indicator!L7))*'Wellbeing Base'!L7)*'Ecosystem Area'!$G23/10000</f>
        <v>11.983045418945691</v>
      </c>
      <c r="K8" s="93">
        <f>(((('Indicator 0'!$P$20*'Indicator 0'!M7)+(Abrasion_indicator!$K$27*Abrasion_indicator!M7))/('Indicator 0'!M7+Abrasion_indicator!M7))*'Wellbeing Base'!M7)*'Ecosystem Area'!$G23/10000</f>
        <v>215.96525221310145</v>
      </c>
      <c r="L8" s="93">
        <f>(((('Indicator 0'!$P$20*'Indicator 0'!N7)+(Abrasion_indicator!$K$27*Abrasion_indicator!N7))/('Indicator 0'!N7+Abrasion_indicator!N7))*'Wellbeing Base'!N7)*'Ecosystem Area'!$G23/10000</f>
        <v>418.10218230554347</v>
      </c>
      <c r="M8" s="93">
        <f>(((('Indicator 0'!$P$20*'Indicator 0'!O7)+(Abrasion_indicator!$K$27*Abrasion_indicator!O7))/('Indicator 0'!O7+Abrasion_indicator!O7))*'Wellbeing Base'!O7)*'Ecosystem Area'!$G23/10000</f>
        <v>251.90928494641827</v>
      </c>
      <c r="N8" s="93">
        <f>(((('Indicator 0'!$P$20*'Indicator 0'!P7)+(Abrasion_indicator!$K$27*Abrasion_indicator!P7))/('Indicator 0'!P7+Abrasion_indicator!P7))*'Wellbeing Base'!P7)*'Ecosystem Area'!$G23/10000</f>
        <v>14.248611773820205</v>
      </c>
      <c r="O8" s="93">
        <f>(((('Indicator 0'!$P$20*'Indicator 0'!Q7)+(Abrasion_indicator!$K$27*Abrasion_indicator!Q7))/('Indicator 0'!Q7+Abrasion_indicator!Q7))*'Wellbeing Base'!Q7)*'Ecosystem Area'!$G23/10000</f>
        <v>14.13817938175055</v>
      </c>
      <c r="P8" s="70">
        <f t="shared" si="0"/>
        <v>987.8665025421426</v>
      </c>
      <c r="R8" s="73"/>
      <c r="S8" s="68"/>
      <c r="T8" s="53"/>
      <c r="U8" s="53"/>
      <c r="V8" s="53"/>
      <c r="W8" s="53"/>
      <c r="X8" s="53"/>
      <c r="Y8" s="53"/>
      <c r="Z8" s="53"/>
      <c r="AA8" s="53"/>
      <c r="AB8" s="53"/>
      <c r="AC8" s="53"/>
      <c r="AD8" s="53"/>
      <c r="AE8" s="53"/>
      <c r="AF8" s="70"/>
    </row>
    <row r="9" spans="2:32">
      <c r="B9" s="102"/>
      <c r="C9" s="80" t="s">
        <v>38</v>
      </c>
      <c r="D9" s="93">
        <f>(((('Indicator 0'!$P$20*'Indicator 0'!F8)+(Abrasion_indicator!$K$27*Abrasion_indicator!F8))/('Indicator 0'!F8+Abrasion_indicator!F8))*'Wellbeing Base'!F8)*'Ecosystem Area'!$G24/10000</f>
        <v>0</v>
      </c>
      <c r="E9" s="93">
        <f>(((('Indicator 0'!$P$20*'Indicator 0'!G8)+(Abrasion_indicator!$K$27*Abrasion_indicator!G8))/('Indicator 0'!G8+Abrasion_indicator!G8))*'Wellbeing Base'!G8)*'Ecosystem Area'!$G24/10000</f>
        <v>4.5504223088373914</v>
      </c>
      <c r="F9" s="93">
        <f>(((('Indicator 0'!$P$20*'Indicator 0'!H8)+(Abrasion_indicator!$K$27*Abrasion_indicator!H8))/('Indicator 0'!H8+Abrasion_indicator!H8))*'Wellbeing Base'!H8)*'Ecosystem Area'!$G24/10000</f>
        <v>1.3687845242200187</v>
      </c>
      <c r="G9" s="93">
        <f>(((('Indicator 0'!$P$20*'Indicator 0'!I8)+(Abrasion_indicator!$K$27*Abrasion_indicator!I8))/('Indicator 0'!I8+Abrasion_indicator!I8))*'Wellbeing Base'!I8)*'Ecosystem Area'!$G24/10000</f>
        <v>0</v>
      </c>
      <c r="H9" s="93">
        <f>(((('Indicator 0'!$P$20*'Indicator 0'!J8)+(Abrasion_indicator!$K$27*Abrasion_indicator!J8))/('Indicator 0'!J8+Abrasion_indicator!J8))*'Wellbeing Base'!J8)*'Ecosystem Area'!$G24/10000</f>
        <v>0</v>
      </c>
      <c r="I9" s="93">
        <f>(((('Indicator 0'!$P$20*'Indicator 0'!K8)+(Abrasion_indicator!$K$27*Abrasion_indicator!K8))/('Indicator 0'!K8+Abrasion_indicator!K8))*'Wellbeing Base'!K8)*'Ecosystem Area'!$G24/10000</f>
        <v>1.1513472601590646</v>
      </c>
      <c r="J9" s="93">
        <f>(((('Indicator 0'!$P$20*'Indicator 0'!L8)+(Abrasion_indicator!$K$27*Abrasion_indicator!L8))/('Indicator 0'!L8+Abrasion_indicator!L8))*'Wellbeing Base'!L8)*'Ecosystem Area'!$G24/10000</f>
        <v>2.6215882606674192</v>
      </c>
      <c r="K9" s="93">
        <f>(((('Indicator 0'!$P$20*'Indicator 0'!M8)+(Abrasion_indicator!$K$27*Abrasion_indicator!M8))/('Indicator 0'!M8+Abrasion_indicator!M8))*'Wellbeing Base'!M8)*'Ecosystem Area'!$G24/10000</f>
        <v>47.247752980957898</v>
      </c>
      <c r="L9" s="93">
        <f>(((('Indicator 0'!$P$20*'Indicator 0'!N8)+(Abrasion_indicator!$K$27*Abrasion_indicator!N8))/('Indicator 0'!N8+Abrasion_indicator!N8))*'Wellbeing Base'!N8)*'Ecosystem Area'!$G24/10000</f>
        <v>0</v>
      </c>
      <c r="M9" s="93">
        <f>(((('Indicator 0'!$P$20*'Indicator 0'!O8)+(Abrasion_indicator!$K$27*Abrasion_indicator!O8))/('Indicator 0'!O8+Abrasion_indicator!O8))*'Wellbeing Base'!O8)*'Ecosystem Area'!$G24/10000</f>
        <v>55.111401240667121</v>
      </c>
      <c r="N9" s="93">
        <f>(((('Indicator 0'!$P$20*'Indicator 0'!P8)+(Abrasion_indicator!$K$27*Abrasion_indicator!P8))/('Indicator 0'!P8+Abrasion_indicator!P8))*'Wellbeing Base'!P8)*'Ecosystem Area'!$G24/10000</f>
        <v>0</v>
      </c>
      <c r="O9" s="93">
        <f>(((('Indicator 0'!$P$20*'Indicator 0'!Q8)+(Abrasion_indicator!$K$27*Abrasion_indicator!Q8))/('Indicator 0'!Q8+Abrasion_indicator!Q8))*'Wellbeing Base'!Q8)*'Ecosystem Area'!$G24/10000</f>
        <v>6.1861544872068848</v>
      </c>
      <c r="P9" s="70">
        <f t="shared" si="0"/>
        <v>118.23745106271579</v>
      </c>
      <c r="R9" s="73"/>
      <c r="S9" s="68"/>
      <c r="T9" s="53"/>
      <c r="U9" s="53"/>
      <c r="V9" s="53"/>
      <c r="W9" s="53"/>
      <c r="X9" s="53"/>
      <c r="Y9" s="53"/>
      <c r="Z9" s="53"/>
      <c r="AA9" s="53"/>
      <c r="AB9" s="53"/>
      <c r="AC9" s="53"/>
      <c r="AD9" s="53"/>
      <c r="AE9" s="53"/>
      <c r="AF9" s="70"/>
    </row>
    <row r="10" spans="2:32">
      <c r="B10" s="102"/>
      <c r="C10" s="80" t="s">
        <v>21</v>
      </c>
      <c r="D10" s="93">
        <f>(((('Indicator 0'!$P$20*'Indicator 0'!F9)+(Abrasion_indicator!$K$27*Abrasion_indicator!F9))/('Indicator 0'!F9+Abrasion_indicator!F9))*'Wellbeing Base'!F9)*'Ecosystem Area'!$G25/10000</f>
        <v>0</v>
      </c>
      <c r="E10" s="93">
        <f>(((('Indicator 0'!$P$20*'Indicator 0'!G9)+(Abrasion_indicator!$K$27*Abrasion_indicator!G9))/('Indicator 0'!G9+Abrasion_indicator!G9))*'Wellbeing Base'!G9)*'Ecosystem Area'!$G25/10000</f>
        <v>51.603246721341627</v>
      </c>
      <c r="F10" s="93">
        <f>(((('Indicator 0'!$P$20*'Indicator 0'!H9)+(Abrasion_indicator!$K$27*Abrasion_indicator!H9))/('Indicator 0'!H9+Abrasion_indicator!H9))*'Wellbeing Base'!H9)*'Ecosystem Area'!$G25/10000</f>
        <v>10.348303332125436</v>
      </c>
      <c r="G10" s="93">
        <f>(((('Indicator 0'!$P$20*'Indicator 0'!I9)+(Abrasion_indicator!$K$27*Abrasion_indicator!I9))/('Indicator 0'!I9+Abrasion_indicator!I9))*'Wellbeing Base'!I9)*'Ecosystem Area'!$G25/10000</f>
        <v>20.629438921651399</v>
      </c>
      <c r="H10" s="93">
        <f>(((('Indicator 0'!$P$20*'Indicator 0'!J9)+(Abrasion_indicator!$K$27*Abrasion_indicator!J9))/('Indicator 0'!J9+Abrasion_indicator!J9))*'Wellbeing Base'!J9)*'Ecosystem Area'!$G25/10000</f>
        <v>12.11146815380352</v>
      </c>
      <c r="I10" s="93">
        <f>(((('Indicator 0'!$P$20*'Indicator 0'!K9)+(Abrasion_indicator!$K$27*Abrasion_indicator!K9))/('Indicator 0'!K9+Abrasion_indicator!K9))*'Wellbeing Base'!K9)*'Ecosystem Area'!$G25/10000</f>
        <v>17.408862356223427</v>
      </c>
      <c r="J10" s="93">
        <f>(((('Indicator 0'!$P$20*'Indicator 0'!L9)+(Abrasion_indicator!$K$27*Abrasion_indicator!L9))/('Indicator 0'!L9+Abrasion_indicator!L9))*'Wellbeing Base'!L9)*'Ecosystem Area'!$G25/10000</f>
        <v>19.819767138866965</v>
      </c>
      <c r="K10" s="93">
        <f>(((('Indicator 0'!$P$20*'Indicator 0'!M9)+(Abrasion_indicator!$K$27*Abrasion_indicator!M9))/('Indicator 0'!M9+Abrasion_indicator!M9))*'Wellbeing Base'!M9)*'Ecosystem Area'!$G25/10000</f>
        <v>357.20310315964292</v>
      </c>
      <c r="L10" s="93">
        <f>(((('Indicator 0'!$P$20*'Indicator 0'!N9)+(Abrasion_indicator!$K$27*Abrasion_indicator!N9))/('Indicator 0'!N9+Abrasion_indicator!N9))*'Wellbeing Base'!N9)*'Ecosystem Area'!$G25/10000</f>
        <v>691.53438077155056</v>
      </c>
      <c r="M10" s="93">
        <f>(((('Indicator 0'!$P$20*'Indicator 0'!O9)+(Abrasion_indicator!$K$27*Abrasion_indicator!O9))/('Indicator 0'!O9+Abrasion_indicator!O9))*'Wellbeing Base'!O9)*'Ecosystem Area'!$G25/10000</f>
        <v>416.65396342925465</v>
      </c>
      <c r="N10" s="93">
        <f>(((('Indicator 0'!$P$20*'Indicator 0'!P9)+(Abrasion_indicator!$K$27*Abrasion_indicator!P9))/('Indicator 0'!P9+Abrasion_indicator!P9))*'Wellbeing Base'!P9)*'Ecosystem Area'!$G25/10000</f>
        <v>23.566977970620215</v>
      </c>
      <c r="O10" s="93">
        <f>(((('Indicator 0'!$P$20*'Indicator 0'!Q9)+(Abrasion_indicator!$K$27*Abrasion_indicator!Q9))/('Indicator 0'!Q9+Abrasion_indicator!Q9))*'Wellbeing Base'!Q9)*'Ecosystem Area'!$G25/10000</f>
        <v>23.384324544977005</v>
      </c>
      <c r="P10" s="70">
        <f t="shared" si="0"/>
        <v>1644.2638365000578</v>
      </c>
      <c r="R10" s="73"/>
      <c r="S10" s="68"/>
      <c r="T10" s="53"/>
      <c r="U10" s="53"/>
      <c r="V10" s="53"/>
      <c r="W10" s="53"/>
      <c r="X10" s="53"/>
      <c r="Y10" s="53"/>
      <c r="Z10" s="53"/>
      <c r="AA10" s="53"/>
      <c r="AB10" s="53"/>
      <c r="AC10" s="53"/>
      <c r="AD10" s="53"/>
      <c r="AE10" s="53"/>
      <c r="AF10" s="70"/>
    </row>
    <row r="11" spans="2:32">
      <c r="B11" s="102"/>
      <c r="C11" s="80" t="s">
        <v>39</v>
      </c>
      <c r="D11" s="93">
        <f>(((('Indicator 0'!$P$20*'Indicator 0'!F10)+(Abrasion_indicator!$K$27*Abrasion_indicator!F10))/('Indicator 0'!F10+Abrasion_indicator!F10))*'Wellbeing Base'!F10)*'Ecosystem Area'!$G26/10000</f>
        <v>0</v>
      </c>
      <c r="E11" s="93">
        <f>(((('Indicator 0'!$P$20*'Indicator 0'!G10)+(Abrasion_indicator!$K$27*Abrasion_indicator!G10))/('Indicator 0'!G10+Abrasion_indicator!G10))*'Wellbeing Base'!G10)*'Ecosystem Area'!$G26/10000</f>
        <v>41.886927500793597</v>
      </c>
      <c r="F11" s="93">
        <f>(((('Indicator 0'!$P$20*'Indicator 0'!H10)+(Abrasion_indicator!$K$27*Abrasion_indicator!H10))/('Indicator 0'!H10+Abrasion_indicator!H10))*'Wellbeing Base'!H10)*'Ecosystem Area'!$G26/10000</f>
        <v>8.3998325487084671</v>
      </c>
      <c r="G11" s="93">
        <f>(((('Indicator 0'!$P$20*'Indicator 0'!I10)+(Abrasion_indicator!$K$27*Abrasion_indicator!I10))/('Indicator 0'!I10+Abrasion_indicator!I10))*'Wellbeing Base'!I10)*'Ecosystem Area'!$G26/10000</f>
        <v>16.74514429604471</v>
      </c>
      <c r="H11" s="93">
        <f>(((('Indicator 0'!$P$20*'Indicator 0'!J10)+(Abrasion_indicator!$K$27*Abrasion_indicator!J10))/('Indicator 0'!J10+Abrasion_indicator!J10))*'Wellbeing Base'!J10)*'Ecosystem Area'!$G26/10000</f>
        <v>9.8310129830790007</v>
      </c>
      <c r="I11" s="93">
        <f>(((('Indicator 0'!$P$20*'Indicator 0'!K10)+(Abrasion_indicator!$K$27*Abrasion_indicator!K10))/('Indicator 0'!K10+Abrasion_indicator!K10))*'Wellbeing Base'!K10)*'Ecosystem Area'!$G26/10000</f>
        <v>14.130966590612749</v>
      </c>
      <c r="J11" s="93">
        <f>(((('Indicator 0'!$P$20*'Indicator 0'!L10)+(Abrasion_indicator!$K$27*Abrasion_indicator!L10))/('Indicator 0'!L10+Abrasion_indicator!L10))*'Wellbeing Base'!L10)*'Ecosystem Area'!$G26/10000</f>
        <v>16.087924732941062</v>
      </c>
      <c r="K11" s="93">
        <f>(((('Indicator 0'!$P$20*'Indicator 0'!M10)+(Abrasion_indicator!$K$27*Abrasion_indicator!M10))/('Indicator 0'!M10+Abrasion_indicator!M10))*'Wellbeing Base'!M10)*'Ecosystem Area'!$G26/10000</f>
        <v>289.9457192277506</v>
      </c>
      <c r="L11" s="93">
        <f>(((('Indicator 0'!$P$20*'Indicator 0'!N10)+(Abrasion_indicator!$K$27*Abrasion_indicator!N10))/('Indicator 0'!N10+Abrasion_indicator!N10))*'Wellbeing Base'!N10)*'Ecosystem Area'!$G26/10000</f>
        <v>561.32612407320721</v>
      </c>
      <c r="M11" s="93">
        <f>(((('Indicator 0'!$P$20*'Indicator 0'!O10)+(Abrasion_indicator!$K$27*Abrasion_indicator!O10))/('Indicator 0'!O10+Abrasion_indicator!O10))*'Wellbeing Base'!O10)*'Ecosystem Area'!$G26/10000</f>
        <v>338.20264165397373</v>
      </c>
      <c r="N11" s="93">
        <f>(((('Indicator 0'!$P$20*'Indicator 0'!P10)+(Abrasion_indicator!$K$27*Abrasion_indicator!P10))/('Indicator 0'!P10+Abrasion_indicator!P10))*'Wellbeing Base'!P10)*'Ecosystem Area'!$G26/10000</f>
        <v>19.129577311264647</v>
      </c>
      <c r="O11" s="93">
        <f>(((('Indicator 0'!$P$20*'Indicator 0'!Q10)+(Abrasion_indicator!$K$27*Abrasion_indicator!Q10))/('Indicator 0'!Q10+Abrasion_indicator!Q10))*'Wellbeing Base'!Q10)*'Ecosystem Area'!$G26/10000</f>
        <v>18.981315500549464</v>
      </c>
      <c r="P11" s="70">
        <f t="shared" si="0"/>
        <v>1334.6671864189252</v>
      </c>
      <c r="R11" s="73"/>
      <c r="S11" s="68"/>
      <c r="T11" s="53"/>
      <c r="U11" s="53"/>
      <c r="V11" s="53"/>
      <c r="W11" s="53"/>
      <c r="X11" s="53"/>
      <c r="Y11" s="53"/>
      <c r="Z11" s="53"/>
      <c r="AA11" s="53"/>
      <c r="AB11" s="53"/>
      <c r="AC11" s="53"/>
      <c r="AD11" s="53"/>
      <c r="AE11" s="53"/>
      <c r="AF11" s="70"/>
    </row>
    <row r="12" spans="2:32">
      <c r="B12" s="102" t="s">
        <v>40</v>
      </c>
      <c r="C12" s="80" t="s">
        <v>41</v>
      </c>
      <c r="D12" s="93">
        <f>(((('Indicator 0'!$P$20*'Indicator 0'!F11)+(Abrasion_indicator!$K$27*Abrasion_indicator!F11))/('Indicator 0'!F11+Abrasion_indicator!F11))*'Wellbeing Base'!F11)*'Ecosystem Area'!$G27/10000</f>
        <v>0</v>
      </c>
      <c r="E12" s="93">
        <f>(((('Indicator 0'!$P$20*'Indicator 0'!G11)+(Abrasion_indicator!$K$27*Abrasion_indicator!G11))/('Indicator 0'!G11+Abrasion_indicator!G11))*'Wellbeing Base'!G11)*'Ecosystem Area'!$G27/10000</f>
        <v>202.4018143608838</v>
      </c>
      <c r="F12" s="93">
        <f>(((('Indicator 0'!$P$20*'Indicator 0'!H11)+(Abrasion_indicator!$K$27*Abrasion_indicator!H11))/('Indicator 0'!H11+Abrasion_indicator!H11))*'Wellbeing Base'!H11)*'Ecosystem Area'!$G27/10000</f>
        <v>60.883243876767615</v>
      </c>
      <c r="G12" s="93">
        <f>(((('Indicator 0'!$P$20*'Indicator 0'!I11)+(Abrasion_indicator!$K$27*Abrasion_indicator!I11))/('Indicator 0'!I11+Abrasion_indicator!I11))*'Wellbeing Base'!I11)*'Ecosystem Area'!$G27/10000</f>
        <v>121.37131282271922</v>
      </c>
      <c r="H12" s="93">
        <f>(((('Indicator 0'!$P$20*'Indicator 0'!J11)+(Abrasion_indicator!$K$27*Abrasion_indicator!J11))/('Indicator 0'!J11+Abrasion_indicator!J11))*'Wellbeing Base'!J11)*'Ecosystem Area'!$G27/10000</f>
        <v>71.256653931333176</v>
      </c>
      <c r="I12" s="93">
        <f>(((('Indicator 0'!$P$20*'Indicator 0'!K11)+(Abrasion_indicator!$K$27*Abrasion_indicator!K11))/('Indicator 0'!K11+Abrasion_indicator!K11))*'Wellbeing Base'!K11)*'Ecosystem Area'!$G27/10000</f>
        <v>102.42336143748658</v>
      </c>
      <c r="J12" s="93">
        <f>(((('Indicator 0'!$P$20*'Indicator 0'!L11)+(Abrasion_indicator!$K$27*Abrasion_indicator!L11))/('Indicator 0'!L11+Abrasion_indicator!L11))*'Wellbeing Base'!L11)*'Ecosystem Area'!$G27/10000</f>
        <v>0</v>
      </c>
      <c r="K12" s="93">
        <f>(((('Indicator 0'!$P$20*'Indicator 0'!M11)+(Abrasion_indicator!$K$27*Abrasion_indicator!M11))/('Indicator 0'!M11+Abrasion_indicator!M11))*'Wellbeing Base'!M11)*'Ecosystem Area'!$G27/10000</f>
        <v>0</v>
      </c>
      <c r="L12" s="93">
        <f>(((('Indicator 0'!$P$20*'Indicator 0'!N11)+(Abrasion_indicator!$K$27*Abrasion_indicator!N11))/('Indicator 0'!N11+Abrasion_indicator!N11))*'Wellbeing Base'!N11)*'Ecosystem Area'!$G27/10000</f>
        <v>0</v>
      </c>
      <c r="M12" s="93">
        <f>(((('Indicator 0'!$P$20*'Indicator 0'!O11)+(Abrasion_indicator!$K$27*Abrasion_indicator!O11))/('Indicator 0'!O11+Abrasion_indicator!O11))*'Wellbeing Base'!O11)*'Ecosystem Area'!$G27/10000</f>
        <v>0</v>
      </c>
      <c r="N12" s="93">
        <f>(((('Indicator 0'!$P$20*'Indicator 0'!P11)+(Abrasion_indicator!$K$27*Abrasion_indicator!P11))/('Indicator 0'!P11+Abrasion_indicator!P11))*'Wellbeing Base'!P11)*'Ecosystem Area'!$G27/10000</f>
        <v>138.65404029753932</v>
      </c>
      <c r="O12" s="93">
        <f>(((('Indicator 0'!$P$20*'Indicator 0'!Q11)+(Abrasion_indicator!$K$27*Abrasion_indicator!Q11))/('Indicator 0'!Q11+Abrasion_indicator!Q11))*'Wellbeing Base'!Q11)*'Ecosystem Area'!$G27/10000</f>
        <v>137.57941649676229</v>
      </c>
      <c r="P12" s="70">
        <f t="shared" si="0"/>
        <v>834.56984322349206</v>
      </c>
      <c r="R12" s="73"/>
      <c r="S12" s="68"/>
      <c r="T12" s="53"/>
      <c r="U12" s="53"/>
      <c r="V12" s="53"/>
      <c r="W12" s="53"/>
      <c r="X12" s="53"/>
      <c r="Y12" s="53"/>
      <c r="Z12" s="53"/>
      <c r="AA12" s="53"/>
      <c r="AB12" s="53"/>
      <c r="AC12" s="53"/>
      <c r="AD12" s="53"/>
      <c r="AE12" s="53"/>
      <c r="AF12" s="70"/>
    </row>
    <row r="13" spans="2:32">
      <c r="B13" s="102"/>
      <c r="C13" s="80" t="s">
        <v>42</v>
      </c>
      <c r="D13" s="93">
        <f>(((('Indicator 0'!$P$20*'Indicator 0'!F12)+(Abrasion_indicator!$K$27*Abrasion_indicator!F12))/('Indicator 0'!F12+Abrasion_indicator!F12))*'Wellbeing Base'!F12)*'Ecosystem Area'!$G28/10000</f>
        <v>0</v>
      </c>
      <c r="E13" s="93">
        <f>(((('Indicator 0'!$P$20*'Indicator 0'!G12)+(Abrasion_indicator!$K$27*Abrasion_indicator!G12))/('Indicator 0'!G12+Abrasion_indicator!G12))*'Wellbeing Base'!G12)*'Ecosystem Area'!$G28/10000</f>
        <v>312.09719472931687</v>
      </c>
      <c r="F13" s="93">
        <f>(((('Indicator 0'!$P$20*'Indicator 0'!H12)+(Abrasion_indicator!$K$27*Abrasion_indicator!H12))/('Indicator 0'!H12+Abrasion_indicator!H12))*'Wellbeing Base'!H12)*'Ecosystem Area'!$G28/10000</f>
        <v>93.880036006397916</v>
      </c>
      <c r="G13" s="93">
        <f>(((('Indicator 0'!$P$20*'Indicator 0'!I12)+(Abrasion_indicator!$K$27*Abrasion_indicator!I12))/('Indicator 0'!I12+Abrasion_indicator!I12))*'Wellbeing Base'!I12)*'Ecosystem Area'!$G28/10000</f>
        <v>187.15072477090237</v>
      </c>
      <c r="H13" s="93">
        <f>(((('Indicator 0'!$P$20*'Indicator 0'!J12)+(Abrasion_indicator!$K$27*Abrasion_indicator!J12))/('Indicator 0'!J12+Abrasion_indicator!J12))*'Wellbeing Base'!J12)*'Ecosystem Area'!$G28/10000</f>
        <v>109.87550614598024</v>
      </c>
      <c r="I13" s="93">
        <f>(((('Indicator 0'!$P$20*'Indicator 0'!K12)+(Abrasion_indicator!$K$27*Abrasion_indicator!K12))/('Indicator 0'!K12+Abrasion_indicator!K12))*'Wellbeing Base'!K12)*'Ecosystem Area'!$G28/10000</f>
        <v>157.93358315647697</v>
      </c>
      <c r="J13" s="93">
        <f>(((('Indicator 0'!$P$20*'Indicator 0'!L12)+(Abrasion_indicator!$K$27*Abrasion_indicator!L12))/('Indicator 0'!L12+Abrasion_indicator!L12))*'Wellbeing Base'!L12)*'Ecosystem Area'!$G28/10000</f>
        <v>179.80536450443299</v>
      </c>
      <c r="K13" s="93">
        <f>(((('Indicator 0'!$P$20*'Indicator 0'!M12)+(Abrasion_indicator!$K$27*Abrasion_indicator!M12))/('Indicator 0'!M12+Abrasion_indicator!M12))*'Wellbeing Base'!M12)*'Ecosystem Area'!$G28/10000</f>
        <v>0</v>
      </c>
      <c r="L13" s="93">
        <f>(((('Indicator 0'!$P$20*'Indicator 0'!N12)+(Abrasion_indicator!$K$27*Abrasion_indicator!N12))/('Indicator 0'!N12+Abrasion_indicator!N12))*'Wellbeing Base'!N12)*'Ecosystem Area'!$G28/10000</f>
        <v>0</v>
      </c>
      <c r="M13" s="93">
        <f>(((('Indicator 0'!$P$20*'Indicator 0'!O12)+(Abrasion_indicator!$K$27*Abrasion_indicator!O12))/('Indicator 0'!O12+Abrasion_indicator!O12))*'Wellbeing Base'!O12)*'Ecosystem Area'!$G28/10000</f>
        <v>0</v>
      </c>
      <c r="N13" s="93">
        <f>(((('Indicator 0'!$P$20*'Indicator 0'!P12)+(Abrasion_indicator!$K$27*Abrasion_indicator!P12))/('Indicator 0'!P12+Abrasion_indicator!P12))*'Wellbeing Base'!P12)*'Ecosystem Area'!$G28/10000</f>
        <v>213.80014379510783</v>
      </c>
      <c r="O13" s="93">
        <f>(((('Indicator 0'!$P$20*'Indicator 0'!Q12)+(Abrasion_indicator!$K$27*Abrasion_indicator!Q12))/('Indicator 0'!Q12+Abrasion_indicator!Q12))*'Wellbeing Base'!Q12)*'Ecosystem Area'!$G28/10000</f>
        <v>212.14310789021292</v>
      </c>
      <c r="P13" s="70">
        <f t="shared" si="0"/>
        <v>1466.6856609988281</v>
      </c>
      <c r="R13" s="73"/>
      <c r="S13" s="68"/>
      <c r="T13" s="53"/>
      <c r="U13" s="53"/>
      <c r="V13" s="53"/>
      <c r="W13" s="53"/>
      <c r="X13" s="53"/>
      <c r="Y13" s="53"/>
      <c r="Z13" s="53"/>
      <c r="AA13" s="53"/>
      <c r="AB13" s="53"/>
      <c r="AC13" s="53"/>
      <c r="AD13" s="53"/>
      <c r="AE13" s="53"/>
      <c r="AF13" s="70"/>
    </row>
    <row r="14" spans="2:32">
      <c r="B14" s="102"/>
      <c r="C14" s="80" t="s">
        <v>43</v>
      </c>
      <c r="D14" s="93">
        <f>(((('Indicator 0'!$P$20*'Indicator 0'!F13)+(Abrasion_indicator!$K$27*Abrasion_indicator!F13))/('Indicator 0'!F13+Abrasion_indicator!F13))*'Wellbeing Base'!F13)*'Ecosystem Area'!$G29/10000</f>
        <v>0</v>
      </c>
      <c r="E14" s="93">
        <f>(((('Indicator 0'!$P$20*'Indicator 0'!G13)+(Abrasion_indicator!$K$27*Abrasion_indicator!G13))/('Indicator 0'!G13+Abrasion_indicator!G13))*'Wellbeing Base'!G13)*'Ecosystem Area'!$G29/10000</f>
        <v>1321.011034363682</v>
      </c>
      <c r="F14" s="93">
        <f>(((('Indicator 0'!$P$20*'Indicator 0'!H13)+(Abrasion_indicator!$K$27*Abrasion_indicator!H13))/('Indicator 0'!H13+Abrasion_indicator!H13))*'Wellbeing Base'!H13)*'Ecosystem Area'!$G29/10000</f>
        <v>794.73039530823996</v>
      </c>
      <c r="G14" s="93">
        <f>(((('Indicator 0'!$P$20*'Indicator 0'!I13)+(Abrasion_indicator!$K$27*Abrasion_indicator!I13))/('Indicator 0'!I13+Abrasion_indicator!I13))*'Wellbeing Base'!I13)*'Ecosystem Area'!$G29/10000</f>
        <v>792.15121662962895</v>
      </c>
      <c r="H14" s="93">
        <f>(((('Indicator 0'!$P$20*'Indicator 0'!J13)+(Abrasion_indicator!$K$27*Abrasion_indicator!J13))/('Indicator 0'!J13+Abrasion_indicator!J13))*'Wellbeing Base'!J13)*'Ecosystem Area'!$G29/10000</f>
        <v>465.06908256904006</v>
      </c>
      <c r="I14" s="93">
        <f>(((('Indicator 0'!$P$20*'Indicator 0'!K13)+(Abrasion_indicator!$K$27*Abrasion_indicator!K13))/('Indicator 0'!K13+Abrasion_indicator!K13))*'Wellbeing Base'!K13)*'Ecosystem Area'!$G29/10000</f>
        <v>668.48407986251709</v>
      </c>
      <c r="J14" s="93">
        <f>(((('Indicator 0'!$P$20*'Indicator 0'!L13)+(Abrasion_indicator!$K$27*Abrasion_indicator!L13))/('Indicator 0'!L13+Abrasion_indicator!L13))*'Wellbeing Base'!L13)*'Ecosystem Area'!$G29/10000</f>
        <v>761.0605752292845</v>
      </c>
      <c r="K14" s="93">
        <f>(((('Indicator 0'!$P$20*'Indicator 0'!M13)+(Abrasion_indicator!$K$27*Abrasion_indicator!M13))/('Indicator 0'!M13+Abrasion_indicator!M13))*'Wellbeing Base'!M13)*'Ecosystem Area'!$G29/10000</f>
        <v>0</v>
      </c>
      <c r="L14" s="93">
        <f>(((('Indicator 0'!$P$20*'Indicator 0'!N13)+(Abrasion_indicator!$K$27*Abrasion_indicator!N13))/('Indicator 0'!N13+Abrasion_indicator!N13))*'Wellbeing Base'!N13)*'Ecosystem Area'!$G29/10000</f>
        <v>0</v>
      </c>
      <c r="M14" s="93">
        <f>(((('Indicator 0'!$P$20*'Indicator 0'!O13)+(Abrasion_indicator!$K$27*Abrasion_indicator!O13))/('Indicator 0'!O13+Abrasion_indicator!O13))*'Wellbeing Base'!O13)*'Ecosystem Area'!$G29/10000</f>
        <v>0</v>
      </c>
      <c r="N14" s="93">
        <f>(((('Indicator 0'!$P$20*'Indicator 0'!P13)+(Abrasion_indicator!$K$27*Abrasion_indicator!P13))/('Indicator 0'!P13+Abrasion_indicator!P13))*'Wellbeing Base'!P13)*'Ecosystem Area'!$G29/10000</f>
        <v>904.94997671105</v>
      </c>
      <c r="O14" s="93">
        <f>(((('Indicator 0'!$P$20*'Indicator 0'!Q13)+(Abrasion_indicator!$K$27*Abrasion_indicator!Q13))/('Indicator 0'!Q13+Abrasion_indicator!Q13))*'Wellbeing Base'!Q13)*'Ecosystem Area'!$G29/10000</f>
        <v>897.93625549961291</v>
      </c>
      <c r="P14" s="70">
        <f t="shared" si="0"/>
        <v>6605.392616173056</v>
      </c>
      <c r="R14" s="73"/>
      <c r="S14" s="68"/>
      <c r="T14" s="53"/>
      <c r="U14" s="53"/>
      <c r="V14" s="53"/>
      <c r="W14" s="53"/>
      <c r="X14" s="53"/>
      <c r="Y14" s="53"/>
      <c r="Z14" s="53"/>
      <c r="AA14" s="53"/>
      <c r="AB14" s="53"/>
      <c r="AC14" s="53"/>
      <c r="AD14" s="53"/>
      <c r="AE14" s="53"/>
      <c r="AF14" s="70"/>
    </row>
    <row r="15" spans="2:32">
      <c r="B15" s="102"/>
      <c r="C15" s="80" t="s">
        <v>44</v>
      </c>
      <c r="D15" s="93">
        <f>(((('Indicator 0'!$P$20*'Indicator 0'!F14)+(Abrasion_indicator!$K$27*Abrasion_indicator!F14))/('Indicator 0'!F14+Abrasion_indicator!F14))*'Wellbeing Base'!F14)*'Ecosystem Area'!$G30/10000</f>
        <v>0</v>
      </c>
      <c r="E15" s="93">
        <f>(((('Indicator 0'!$P$20*'Indicator 0'!G14)+(Abrasion_indicator!$K$27*Abrasion_indicator!G14))/('Indicator 0'!G14+Abrasion_indicator!G14))*'Wellbeing Base'!G14)*'Ecosystem Area'!$G30/10000</f>
        <v>1.821785241581565</v>
      </c>
      <c r="F15" s="93">
        <f>(((('Indicator 0'!$P$20*'Indicator 0'!H14)+(Abrasion_indicator!$K$27*Abrasion_indicator!H14))/('Indicator 0'!H14+Abrasion_indicator!H14))*'Wellbeing Base'!H14)*'Ecosystem Area'!$G30/10000</f>
        <v>1.0960000087404564</v>
      </c>
      <c r="G15" s="93">
        <f>(((('Indicator 0'!$P$20*'Indicator 0'!I14)+(Abrasion_indicator!$K$27*Abrasion_indicator!I14))/('Indicator 0'!I14+Abrasion_indicator!I14))*'Wellbeing Base'!I14)*'Ecosystem Area'!$G30/10000</f>
        <v>1.0924431045739751</v>
      </c>
      <c r="H15" s="93">
        <f>(((('Indicator 0'!$P$20*'Indicator 0'!J14)+(Abrasion_indicator!$K$27*Abrasion_indicator!J14))/('Indicator 0'!J14+Abrasion_indicator!J14))*'Wellbeing Base'!J14)*'Ecosystem Area'!$G30/10000</f>
        <v>0.64136935188302213</v>
      </c>
      <c r="I15" s="93">
        <f>(((('Indicator 0'!$P$20*'Indicator 0'!K14)+(Abrasion_indicator!$K$27*Abrasion_indicator!K14))/('Indicator 0'!K14+Abrasion_indicator!K14))*'Wellbeing Base'!K14)*'Ecosystem Area'!$G30/10000</f>
        <v>0.92189572929069818</v>
      </c>
      <c r="J15" s="93">
        <f>(((('Indicator 0'!$P$20*'Indicator 0'!L14)+(Abrasion_indicator!$K$27*Abrasion_indicator!L14))/('Indicator 0'!L14+Abrasion_indicator!L14))*'Wellbeing Base'!L14)*'Ecosystem Area'!$G30/10000</f>
        <v>1.0495664970506058</v>
      </c>
      <c r="K15" s="93">
        <f>(((('Indicator 0'!$P$20*'Indicator 0'!M14)+(Abrasion_indicator!$K$27*Abrasion_indicator!M14))/('Indicator 0'!M14+Abrasion_indicator!M14))*'Wellbeing Base'!M14)*'Ecosystem Area'!$G30/10000</f>
        <v>18.915883677748639</v>
      </c>
      <c r="L15" s="93">
        <f>(((('Indicator 0'!$P$20*'Indicator 0'!N14)+(Abrasion_indicator!$K$27*Abrasion_indicator!N14))/('Indicator 0'!N14+Abrasion_indicator!N14))*'Wellbeing Base'!N14)*'Ecosystem Area'!$G30/10000</f>
        <v>54.930866180041441</v>
      </c>
      <c r="M15" s="93">
        <f>(((('Indicator 0'!$P$20*'Indicator 0'!O14)+(Abrasion_indicator!$K$27*Abrasion_indicator!O14))/('Indicator 0'!O14+Abrasion_indicator!O14))*'Wellbeing Base'!O14)*'Ecosystem Area'!$G30/10000</f>
        <v>11.032068081696277</v>
      </c>
      <c r="N15" s="93">
        <f>(((('Indicator 0'!$P$20*'Indicator 0'!P14)+(Abrasion_indicator!$K$27*Abrasion_indicator!P14))/('Indicator 0'!P14+Abrasion_indicator!P14))*'Wellbeing Base'!P14)*'Ecosystem Area'!$G30/10000</f>
        <v>1.248002074968207</v>
      </c>
      <c r="O15" s="93">
        <f>(((('Indicator 0'!$P$20*'Indicator 0'!Q14)+(Abrasion_indicator!$K$27*Abrasion_indicator!Q14))/('Indicator 0'!Q14+Abrasion_indicator!Q14))*'Wellbeing Base'!Q14)*'Ecosystem Area'!$G30/10000</f>
        <v>1.2383295639450731</v>
      </c>
      <c r="P15" s="70">
        <f t="shared" si="0"/>
        <v>93.988209511519969</v>
      </c>
      <c r="R15" s="73"/>
      <c r="S15" s="68"/>
      <c r="T15" s="53"/>
      <c r="U15" s="53"/>
      <c r="V15" s="53"/>
      <c r="W15" s="53"/>
      <c r="X15" s="53"/>
      <c r="Y15" s="53"/>
      <c r="Z15" s="53"/>
      <c r="AA15" s="53"/>
      <c r="AB15" s="53"/>
      <c r="AC15" s="53"/>
      <c r="AD15" s="53"/>
      <c r="AE15" s="53"/>
      <c r="AF15" s="70"/>
    </row>
    <row r="16" spans="2:32">
      <c r="B16" s="102"/>
      <c r="C16" s="80" t="s">
        <v>45</v>
      </c>
      <c r="D16" s="93">
        <f>(((('Indicator 0'!$P$20*'Indicator 0'!F15)+(Abrasion_indicator!$K$27*Abrasion_indicator!F15))/('Indicator 0'!F15+Abrasion_indicator!F15))*'Wellbeing Base'!F15)*'Ecosystem Area'!$G31/10000</f>
        <v>0</v>
      </c>
      <c r="E16" s="93">
        <f>(((('Indicator 0'!$P$20*'Indicator 0'!G15)+(Abrasion_indicator!$K$27*Abrasion_indicator!G15))/('Indicator 0'!G15+Abrasion_indicator!G15))*'Wellbeing Base'!G15)*'Ecosystem Area'!$G31/10000</f>
        <v>52.439456785714768</v>
      </c>
      <c r="F16" s="93">
        <f>(((('Indicator 0'!$P$20*'Indicator 0'!H15)+(Abrasion_indicator!$K$27*Abrasion_indicator!H15))/('Indicator 0'!H15+Abrasion_indicator!H15))*'Wellbeing Base'!H15)*'Ecosystem Area'!$G31/10000</f>
        <v>31.547980400583874</v>
      </c>
      <c r="G16" s="93">
        <f>(((('Indicator 0'!$P$20*'Indicator 0'!I15)+(Abrasion_indicator!$K$27*Abrasion_indicator!I15))/('Indicator 0'!I15+Abrasion_indicator!I15))*'Wellbeing Base'!I15)*'Ecosystem Area'!$G31/10000</f>
        <v>31.445596146901369</v>
      </c>
      <c r="H16" s="93">
        <f>(((('Indicator 0'!$P$20*'Indicator 0'!J15)+(Abrasion_indicator!$K$27*Abrasion_indicator!J15))/('Indicator 0'!J15+Abrasion_indicator!J15))*'Wellbeing Base'!J15)*'Ecosystem Area'!$G31/10000</f>
        <v>18.461594508556569</v>
      </c>
      <c r="I16" s="93">
        <f>(((('Indicator 0'!$P$20*'Indicator 0'!K15)+(Abrasion_indicator!$K$27*Abrasion_indicator!K15))/('Indicator 0'!K15+Abrasion_indicator!K15))*'Wellbeing Base'!K15)*'Ecosystem Area'!$G31/10000</f>
        <v>26.536449057576863</v>
      </c>
      <c r="J16" s="93">
        <f>(((('Indicator 0'!$P$20*'Indicator 0'!L15)+(Abrasion_indicator!$K$27*Abrasion_indicator!L15))/('Indicator 0'!L15+Abrasion_indicator!L15))*'Wellbeing Base'!L15)*'Ecosystem Area'!$G31/10000</f>
        <v>0</v>
      </c>
      <c r="K16" s="93">
        <f>(((('Indicator 0'!$P$20*'Indicator 0'!M15)+(Abrasion_indicator!$K$27*Abrasion_indicator!M15))/('Indicator 0'!M15+Abrasion_indicator!M15))*'Wellbeing Base'!M15)*'Ecosystem Area'!$G31/10000</f>
        <v>0</v>
      </c>
      <c r="L16" s="93">
        <f>(((('Indicator 0'!$P$20*'Indicator 0'!N15)+(Abrasion_indicator!$K$27*Abrasion_indicator!N15))/('Indicator 0'!N15+Abrasion_indicator!N15))*'Wellbeing Base'!N15)*'Ecosystem Area'!$G31/10000</f>
        <v>0</v>
      </c>
      <c r="M16" s="93">
        <f>(((('Indicator 0'!$P$20*'Indicator 0'!O15)+(Abrasion_indicator!$K$27*Abrasion_indicator!O15))/('Indicator 0'!O15+Abrasion_indicator!O15))*'Wellbeing Base'!O15)*'Ecosystem Area'!$G31/10000</f>
        <v>0</v>
      </c>
      <c r="N16" s="93">
        <f>(((('Indicator 0'!$P$20*'Indicator 0'!P15)+(Abrasion_indicator!$K$27*Abrasion_indicator!P15))/('Indicator 0'!P15+Abrasion_indicator!P15))*'Wellbeing Base'!P15)*'Ecosystem Area'!$G31/10000</f>
        <v>35.923307196166867</v>
      </c>
      <c r="O16" s="93">
        <f>(((('Indicator 0'!$P$20*'Indicator 0'!Q15)+(Abrasion_indicator!$K$27*Abrasion_indicator!Q15))/('Indicator 0'!Q15+Abrasion_indicator!Q15))*'Wellbeing Base'!Q15)*'Ecosystem Area'!$G31/10000</f>
        <v>35.644887318658895</v>
      </c>
      <c r="P16" s="70">
        <f t="shared" si="0"/>
        <v>231.99927141415921</v>
      </c>
      <c r="R16" s="73"/>
      <c r="S16" s="68"/>
      <c r="T16" s="53"/>
      <c r="U16" s="53"/>
      <c r="V16" s="53"/>
      <c r="W16" s="53"/>
      <c r="X16" s="53"/>
      <c r="Y16" s="53"/>
      <c r="Z16" s="53"/>
      <c r="AA16" s="53"/>
      <c r="AB16" s="53"/>
      <c r="AC16" s="53"/>
      <c r="AD16" s="53"/>
      <c r="AE16" s="53"/>
      <c r="AF16" s="70"/>
    </row>
    <row r="17" spans="2:32">
      <c r="B17" s="102"/>
      <c r="C17" s="80" t="s">
        <v>46</v>
      </c>
      <c r="D17" s="93">
        <f>(((('Indicator 0'!$P$20*'Indicator 0'!F16)+(Abrasion_indicator!$K$27*Abrasion_indicator!F16))/('Indicator 0'!F16+Abrasion_indicator!F16))*'Wellbeing Base'!F16)*'Ecosystem Area'!$G32/10000</f>
        <v>0</v>
      </c>
      <c r="E17" s="93">
        <f>(((('Indicator 0'!$P$20*'Indicator 0'!G16)+(Abrasion_indicator!$K$27*Abrasion_indicator!G16))/('Indicator 0'!G16+Abrasion_indicator!G16))*'Wellbeing Base'!G16)*'Ecosystem Area'!$G32/10000</f>
        <v>6.4997873024815913</v>
      </c>
      <c r="F17" s="93">
        <f>(((('Indicator 0'!$P$20*'Indicator 0'!H16)+(Abrasion_indicator!$K$27*Abrasion_indicator!H16))/('Indicator 0'!H16+Abrasion_indicator!H16))*'Wellbeing Base'!H16)*'Ecosystem Area'!$G32/10000</f>
        <v>5.8654830254414385</v>
      </c>
      <c r="G17" s="93">
        <f>(((('Indicator 0'!$P$20*'Indicator 0'!I16)+(Abrasion_indicator!$K$27*Abrasion_indicator!I16))/('Indicator 0'!I16+Abrasion_indicator!I16))*'Wellbeing Base'!I16)*'Ecosystem Area'!$G32/10000</f>
        <v>11.692894954449956</v>
      </c>
      <c r="H17" s="93">
        <f>(((('Indicator 0'!$P$20*'Indicator 0'!J16)+(Abrasion_indicator!$K$27*Abrasion_indicator!J16))/('Indicator 0'!J16+Abrasion_indicator!J16))*'Wellbeing Base'!J16)*'Ecosystem Area'!$G32/10000</f>
        <v>2.2882852898462627</v>
      </c>
      <c r="I17" s="93">
        <f>(((('Indicator 0'!$P$20*'Indicator 0'!K16)+(Abrasion_indicator!$K$27*Abrasion_indicator!K16))/('Indicator 0'!K16+Abrasion_indicator!K16))*'Wellbeing Base'!K16)*'Ecosystem Area'!$G32/10000</f>
        <v>4.9337260111847874</v>
      </c>
      <c r="J17" s="93">
        <f>(((('Indicator 0'!$P$20*'Indicator 0'!L16)+(Abrasion_indicator!$K$27*Abrasion_indicator!L16))/('Indicator 0'!L16+Abrasion_indicator!L16))*'Wellbeing Base'!L16)*'Ecosystem Area'!$G32/10000</f>
        <v>5.6169839629811618</v>
      </c>
      <c r="K17" s="93">
        <f>(((('Indicator 0'!$P$20*'Indicator 0'!M16)+(Abrasion_indicator!$K$27*Abrasion_indicator!M16))/('Indicator 0'!M16+Abrasion_indicator!M16))*'Wellbeing Base'!M16)*'Ecosystem Area'!$G32/10000</f>
        <v>101.23247603854141</v>
      </c>
      <c r="L17" s="93">
        <f>(((('Indicator 0'!$P$20*'Indicator 0'!N16)+(Abrasion_indicator!$K$27*Abrasion_indicator!N16))/('Indicator 0'!N16+Abrasion_indicator!N16))*'Wellbeing Base'!N16)*'Ecosystem Area'!$G32/10000</f>
        <v>130.65533681360779</v>
      </c>
      <c r="M17" s="93">
        <f>(((('Indicator 0'!$P$20*'Indicator 0'!O16)+(Abrasion_indicator!$K$27*Abrasion_indicator!O16))/('Indicator 0'!O16+Abrasion_indicator!O16))*'Wellbeing Base'!O16)*'Ecosystem Area'!$G32/10000</f>
        <v>78.720690453360959</v>
      </c>
      <c r="N17" s="93">
        <f>(((('Indicator 0'!$P$20*'Indicator 0'!P16)+(Abrasion_indicator!$K$27*Abrasion_indicator!P16))/('Indicator 0'!P16+Abrasion_indicator!P16))*'Wellbeing Base'!P16)*'Ecosystem Area'!$G32/10000</f>
        <v>4.4526368175575373</v>
      </c>
      <c r="O17" s="93">
        <f>(((('Indicator 0'!$P$20*'Indicator 0'!Q16)+(Abrasion_indicator!$K$27*Abrasion_indicator!Q16))/('Indicator 0'!Q16+Abrasion_indicator!Q16))*'Wellbeing Base'!Q16)*'Ecosystem Area'!$G32/10000</f>
        <v>8.8362542327219593</v>
      </c>
      <c r="P17" s="70">
        <f t="shared" si="0"/>
        <v>360.79455490217481</v>
      </c>
      <c r="R17" s="73"/>
      <c r="S17" s="68"/>
      <c r="T17" s="53"/>
      <c r="U17" s="53"/>
      <c r="V17" s="53"/>
      <c r="W17" s="53"/>
      <c r="X17" s="53"/>
      <c r="Y17" s="53"/>
      <c r="Z17" s="53"/>
      <c r="AA17" s="53"/>
      <c r="AB17" s="53"/>
      <c r="AC17" s="53"/>
      <c r="AD17" s="53"/>
      <c r="AE17" s="53"/>
      <c r="AF17" s="70"/>
    </row>
    <row r="18" spans="2:32">
      <c r="D18" s="70">
        <f>SUM(D5:D17)</f>
        <v>2052.336577308839</v>
      </c>
      <c r="E18" s="70">
        <f t="shared" ref="E18:O18" si="1">SUM(E5:E17)</f>
        <v>2052.3365773088394</v>
      </c>
      <c r="F18" s="70">
        <f t="shared" si="1"/>
        <v>1013.4995443500439</v>
      </c>
      <c r="G18" s="70">
        <f t="shared" si="1"/>
        <v>1216.1994532200529</v>
      </c>
      <c r="H18" s="70">
        <f t="shared" si="1"/>
        <v>709.44968104503084</v>
      </c>
      <c r="I18" s="70">
        <f t="shared" si="1"/>
        <v>1013.4995443500439</v>
      </c>
      <c r="J18" s="70">
        <f t="shared" si="1"/>
        <v>1013.4995443500442</v>
      </c>
      <c r="K18" s="70">
        <f t="shared" si="1"/>
        <v>1216.1994532200529</v>
      </c>
      <c r="L18" s="70">
        <f t="shared" si="1"/>
        <v>2026.9990887000884</v>
      </c>
      <c r="M18" s="70">
        <f t="shared" si="1"/>
        <v>1368.2243848725598</v>
      </c>
      <c r="N18" s="70">
        <f t="shared" si="1"/>
        <v>1368.2243848725591</v>
      </c>
      <c r="O18" s="70">
        <f t="shared" si="1"/>
        <v>1368.2243848725595</v>
      </c>
      <c r="P18" s="70">
        <f t="shared" si="0"/>
        <v>16418.692618470712</v>
      </c>
      <c r="T18" s="70"/>
      <c r="U18" s="70"/>
      <c r="V18" s="70"/>
      <c r="W18" s="70"/>
      <c r="X18" s="70"/>
      <c r="Y18" s="70"/>
      <c r="Z18" s="70"/>
      <c r="AA18" s="70"/>
      <c r="AB18" s="70"/>
      <c r="AC18" s="70"/>
      <c r="AD18" s="70"/>
      <c r="AE18" s="70"/>
      <c r="AF18" s="70"/>
    </row>
    <row r="20" spans="2:32">
      <c r="D20" s="56" t="s">
        <v>72</v>
      </c>
    </row>
    <row r="21" spans="2:32" ht="14.45" customHeight="1">
      <c r="B21" s="107" t="s">
        <v>89</v>
      </c>
      <c r="C21" s="105"/>
      <c r="D21" s="103" t="s">
        <v>0</v>
      </c>
      <c r="E21" s="103"/>
      <c r="F21" s="103" t="s">
        <v>1</v>
      </c>
      <c r="G21" s="103"/>
      <c r="H21" s="103"/>
      <c r="I21" s="103"/>
      <c r="J21" s="103"/>
      <c r="K21" s="103"/>
      <c r="L21" s="103"/>
      <c r="M21" s="103" t="s">
        <v>2</v>
      </c>
      <c r="N21" s="103"/>
      <c r="O21" s="103"/>
      <c r="R21" s="76"/>
      <c r="S21" s="75"/>
      <c r="T21" s="74"/>
      <c r="U21" s="74"/>
      <c r="V21" s="74"/>
      <c r="W21" s="74"/>
      <c r="X21" s="74"/>
      <c r="Y21" s="74"/>
      <c r="Z21" s="74"/>
      <c r="AA21" s="74"/>
      <c r="AB21" s="74"/>
      <c r="AC21" s="74"/>
      <c r="AD21" s="74"/>
      <c r="AE21" s="74"/>
    </row>
    <row r="22" spans="2:32">
      <c r="B22" s="105"/>
      <c r="C22" s="105"/>
      <c r="D22" s="103"/>
      <c r="E22" s="103"/>
      <c r="F22" s="103"/>
      <c r="G22" s="103"/>
      <c r="H22" s="103"/>
      <c r="I22" s="103"/>
      <c r="J22" s="103"/>
      <c r="K22" s="103"/>
      <c r="L22" s="103"/>
      <c r="M22" s="103"/>
      <c r="N22" s="103"/>
      <c r="O22" s="103"/>
      <c r="R22" s="75"/>
      <c r="S22" s="75"/>
      <c r="T22" s="66"/>
      <c r="U22" s="66"/>
      <c r="V22" s="66"/>
      <c r="W22" s="66"/>
      <c r="X22" s="66"/>
      <c r="Y22" s="66"/>
      <c r="Z22" s="66"/>
      <c r="AA22" s="66"/>
      <c r="AB22" s="66"/>
      <c r="AC22" s="66"/>
      <c r="AD22" s="66"/>
      <c r="AE22" s="66"/>
    </row>
    <row r="23" spans="2:32" ht="138">
      <c r="B23" s="105"/>
      <c r="C23" s="105"/>
      <c r="D23" s="97" t="s">
        <v>102</v>
      </c>
      <c r="E23" s="97" t="s">
        <v>103</v>
      </c>
      <c r="F23" s="97" t="s">
        <v>104</v>
      </c>
      <c r="G23" s="97" t="s">
        <v>105</v>
      </c>
      <c r="H23" s="97" t="s">
        <v>106</v>
      </c>
      <c r="I23" s="97" t="s">
        <v>107</v>
      </c>
      <c r="J23" s="97" t="s">
        <v>108</v>
      </c>
      <c r="K23" s="97" t="s">
        <v>12</v>
      </c>
      <c r="L23" s="97" t="s">
        <v>109</v>
      </c>
      <c r="M23" s="97" t="s">
        <v>110</v>
      </c>
      <c r="N23" s="97" t="s">
        <v>111</v>
      </c>
      <c r="O23" s="97" t="s">
        <v>112</v>
      </c>
      <c r="R23" s="75"/>
      <c r="S23" s="75"/>
      <c r="T23" s="59"/>
      <c r="U23" s="59"/>
      <c r="V23" s="59"/>
      <c r="W23" s="59"/>
      <c r="X23" s="59"/>
      <c r="Y23" s="59"/>
      <c r="Z23" s="59"/>
      <c r="AA23" s="59"/>
      <c r="AB23" s="59"/>
      <c r="AC23" s="59"/>
      <c r="AD23" s="59"/>
      <c r="AE23" s="59"/>
    </row>
    <row r="24" spans="2:32">
      <c r="B24" s="102" t="s">
        <v>36</v>
      </c>
      <c r="C24" s="80" t="s">
        <v>17</v>
      </c>
      <c r="D24" s="93">
        <f>(((('Indicator 0'!$P$20*'Indicator 0'!F4)+(Abrasion_indicator!$L$27*Abrasion_indicator!F4))/('Indicator 0'!F4+Abrasion_indicator!F4))*'Wellbeing Base'!F4)*'Ecosystem Area'!$G20/10000</f>
        <v>654.27969057554378</v>
      </c>
      <c r="E24" s="93">
        <f>(((('Indicator 0'!$P$20*'Indicator 0'!G4)+(Abrasion_indicator!$L$27*Abrasion_indicator!G4))/('Indicator 0'!G4+Abrasion_indicator!G4))*'Wellbeing Base'!G4)*'Ecosystem Area'!$G20/10000</f>
        <v>7.4660918921915904</v>
      </c>
      <c r="F24" s="93">
        <f>(((('Indicator 0'!$P$20*'Indicator 0'!H4)+(Abrasion_indicator!$L$27*Abrasion_indicator!H4))/('Indicator 0'!H4+Abrasion_indicator!H4))*'Wellbeing Base'!H4)*'Ecosystem Area'!$G20/10000</f>
        <v>1.4972194292954792</v>
      </c>
      <c r="G24" s="93">
        <f>(((('Indicator 0'!$P$20*'Indicator 0'!I4)+(Abrasion_indicator!$L$27*Abrasion_indicator!I4))/('Indicator 0'!I4+Abrasion_indicator!I4))*'Wellbeing Base'!I4)*'Ecosystem Area'!$G20/10000</f>
        <v>5.9694417099420356</v>
      </c>
      <c r="H24" s="93">
        <f>(((('Indicator 0'!$P$20*'Indicator 0'!J4)+(Abrasion_indicator!$L$27*Abrasion_indicator!J4))/('Indicator 0'!J4+Abrasion_indicator!J4))*'Wellbeing Base'!J4)*'Ecosystem Area'!$G20/10000</f>
        <v>3.504637399036048</v>
      </c>
      <c r="I24" s="93">
        <f>(((('Indicator 0'!$P$20*'Indicator 0'!K4)+(Abrasion_indicator!$L$27*Abrasion_indicator!K4))/('Indicator 0'!K4+Abrasion_indicator!K4))*'Wellbeing Base'!K4)*'Ecosystem Area'!$G20/10000</f>
        <v>2.5187594647281113</v>
      </c>
      <c r="J24" s="93">
        <f>(((('Indicator 0'!$P$20*'Indicator 0'!L4)+(Abrasion_indicator!$L$27*Abrasion_indicator!L4))/('Indicator 0'!L4+Abrasion_indicator!L4))*'Wellbeing Base'!L4)*'Ecosystem Area'!$G20/10000</f>
        <v>4.3013631547166176</v>
      </c>
      <c r="K24" s="93">
        <f>(((('Indicator 0'!$P$20*'Indicator 0'!M4)+(Abrasion_indicator!$L$27*Abrasion_indicator!M4))/('Indicator 0'!M4+Abrasion_indicator!M4))*'Wellbeing Base'!M4)*'Ecosystem Area'!$G20/10000</f>
        <v>51.681073610876659</v>
      </c>
      <c r="L24" s="93">
        <f>(((('Indicator 0'!$P$20*'Indicator 0'!N4)+(Abrasion_indicator!$L$27*Abrasion_indicator!N4))/('Indicator 0'!N4+Abrasion_indicator!N4))*'Wellbeing Base'!N4)*'Ecosystem Area'!$G20/10000</f>
        <v>0</v>
      </c>
      <c r="M24" s="93">
        <f>(((('Indicator 0'!$P$20*'Indicator 0'!O4)+(Abrasion_indicator!$L$27*Abrasion_indicator!O4))/('Indicator 0'!O4+Abrasion_indicator!O4))*'Wellbeing Base'!O4)*'Ecosystem Area'!$G20/10000</f>
        <v>60.282578633218456</v>
      </c>
      <c r="N24" s="93">
        <f>(((('Indicator 0'!$P$20*'Indicator 0'!P4)+(Abrasion_indicator!$L$27*Abrasion_indicator!P4))/('Indicator 0'!P4+Abrasion_indicator!P4))*'Wellbeing Base'!P4)*'Ecosystem Area'!$G20/10000</f>
        <v>3.4097316415003052</v>
      </c>
      <c r="O24" s="93">
        <f>(((('Indicator 0'!$P$20*'Indicator 0'!Q4)+(Abrasion_indicator!$L$27*Abrasion_indicator!Q4))/('Indicator 0'!Q4+Abrasion_indicator!Q4))*'Wellbeing Base'!Q4)*'Ecosystem Area'!$G20/10000</f>
        <v>3.3833048690214373</v>
      </c>
      <c r="P24" s="70">
        <f>SUM(D24:O24)</f>
        <v>798.29389238007047</v>
      </c>
      <c r="R24" s="73"/>
      <c r="S24" s="68"/>
      <c r="T24" s="53"/>
      <c r="U24" s="53"/>
      <c r="V24" s="53"/>
      <c r="W24" s="53"/>
      <c r="X24" s="53"/>
      <c r="Y24" s="53"/>
      <c r="Z24" s="53"/>
      <c r="AA24" s="53"/>
      <c r="AB24" s="53"/>
      <c r="AC24" s="53"/>
      <c r="AD24" s="53"/>
      <c r="AE24" s="53"/>
      <c r="AF24" s="70"/>
    </row>
    <row r="25" spans="2:32">
      <c r="B25" s="102"/>
      <c r="C25" s="80" t="s">
        <v>18</v>
      </c>
      <c r="D25" s="93">
        <f>(((('Indicator 0'!$P$20*'Indicator 0'!F5)+(Abrasion_indicator!$L$27*Abrasion_indicator!F5))/('Indicator 0'!F5+Abrasion_indicator!F5))*'Wellbeing Base'!F5)*'Ecosystem Area'!$G21/10000</f>
        <v>273.98905081312608</v>
      </c>
      <c r="E25" s="93">
        <f>(((('Indicator 0'!$P$20*'Indicator 0'!G5)+(Abrasion_indicator!$L$27*Abrasion_indicator!G5))/('Indicator 0'!G5+Abrasion_indicator!G5))*'Wellbeing Base'!G5)*'Ecosystem Area'!$G21/10000</f>
        <v>3.1265335915068566</v>
      </c>
      <c r="F25" s="93">
        <f>(((('Indicator 0'!$P$20*'Indicator 0'!H5)+(Abrasion_indicator!$L$27*Abrasion_indicator!H5))/('Indicator 0'!H5+Abrasion_indicator!H5))*'Wellbeing Base'!H5)*'Ecosystem Area'!$G21/10000</f>
        <v>0.62698221601649129</v>
      </c>
      <c r="G25" s="93">
        <f>(((('Indicator 0'!$P$20*'Indicator 0'!I5)+(Abrasion_indicator!$L$27*Abrasion_indicator!I5))/('Indicator 0'!I5+Abrasion_indicator!I5))*'Wellbeing Base'!I5)*'Ecosystem Area'!$G21/10000</f>
        <v>2.4997897558956224</v>
      </c>
      <c r="H25" s="93">
        <f>(((('Indicator 0'!$P$20*'Indicator 0'!J5)+(Abrasion_indicator!$L$27*Abrasion_indicator!J5))/('Indicator 0'!J5+Abrasion_indicator!J5))*'Wellbeing Base'!J5)*'Ecosystem Area'!$G21/10000</f>
        <v>1.4676174245319942</v>
      </c>
      <c r="I25" s="93">
        <f>(((('Indicator 0'!$P$20*'Indicator 0'!K5)+(Abrasion_indicator!$L$27*Abrasion_indicator!K5))/('Indicator 0'!K5+Abrasion_indicator!K5))*'Wellbeing Base'!K5)*'Ecosystem Area'!$G21/10000</f>
        <v>1.0547668297030097</v>
      </c>
      <c r="J25" s="93">
        <f>(((('Indicator 0'!$P$20*'Indicator 0'!L5)+(Abrasion_indicator!$L$27*Abrasion_indicator!L5))/('Indicator 0'!L5+Abrasion_indicator!L5))*'Wellbeing Base'!L5)*'Ecosystem Area'!$G21/10000</f>
        <v>1.8012578182377266</v>
      </c>
      <c r="K25" s="93">
        <f>(((('Indicator 0'!$P$20*'Indicator 0'!M5)+(Abrasion_indicator!$L$27*Abrasion_indicator!M5))/('Indicator 0'!M5+Abrasion_indicator!M5))*'Wellbeing Base'!M5)*'Ecosystem Area'!$G21/10000</f>
        <v>21.642194473729358</v>
      </c>
      <c r="L25" s="93">
        <f>(((('Indicator 0'!$P$20*'Indicator 0'!N5)+(Abrasion_indicator!$L$27*Abrasion_indicator!N5))/('Indicator 0'!N5+Abrasion_indicator!N5))*'Wellbeing Base'!N5)*'Ecosystem Area'!$G21/10000</f>
        <v>41.898632518987633</v>
      </c>
      <c r="M25" s="93">
        <f>(((('Indicator 0'!$P$20*'Indicator 0'!O5)+(Abrasion_indicator!$L$27*Abrasion_indicator!O5))/('Indicator 0'!O5+Abrasion_indicator!O5))*'Wellbeing Base'!O5)*'Ecosystem Area'!$G21/10000</f>
        <v>25.244198678632408</v>
      </c>
      <c r="N25" s="93">
        <f>(((('Indicator 0'!$P$20*'Indicator 0'!P5)+(Abrasion_indicator!$L$27*Abrasion_indicator!P5))/('Indicator 0'!P5+Abrasion_indicator!P5))*'Wellbeing Base'!P5)*'Ecosystem Area'!$G21/10000</f>
        <v>1.4278742706507461</v>
      </c>
      <c r="O25" s="93">
        <f>(((('Indicator 0'!$P$20*'Indicator 0'!Q5)+(Abrasion_indicator!$L$27*Abrasion_indicator!Q5))/('Indicator 0'!Q5+Abrasion_indicator!Q5))*'Wellbeing Base'!Q5)*'Ecosystem Area'!$G21/10000</f>
        <v>1.4168076787759936</v>
      </c>
      <c r="P25" s="70">
        <f t="shared" ref="P25:P37" si="2">SUM(D25:O25)</f>
        <v>376.19570606979391</v>
      </c>
      <c r="R25" s="73"/>
      <c r="S25" s="68"/>
      <c r="T25" s="53"/>
      <c r="U25" s="53"/>
      <c r="V25" s="53"/>
      <c r="W25" s="53"/>
      <c r="X25" s="53"/>
      <c r="Y25" s="53"/>
      <c r="Z25" s="53"/>
      <c r="AA25" s="53"/>
      <c r="AB25" s="53"/>
      <c r="AC25" s="53"/>
      <c r="AD25" s="53"/>
      <c r="AE25" s="53"/>
      <c r="AF25" s="70"/>
    </row>
    <row r="26" spans="2:32">
      <c r="B26" s="102"/>
      <c r="C26" s="80" t="s">
        <v>19</v>
      </c>
      <c r="D26" s="93">
        <f>(((('Indicator 0'!$P$20*'Indicator 0'!F6)+(Abrasion_indicator!$L$27*Abrasion_indicator!F6))/('Indicator 0'!F6+Abrasion_indicator!F6))*'Wellbeing Base'!F6)*'Ecosystem Area'!$G22/10000</f>
        <v>157.97726318484592</v>
      </c>
      <c r="E26" s="93">
        <f>(((('Indicator 0'!$P$20*'Indicator 0'!G6)+(Abrasion_indicator!$L$27*Abrasion_indicator!G6))/('Indicator 0'!G6+Abrasion_indicator!G6))*'Wellbeing Base'!G6)*'Ecosystem Area'!$G22/10000</f>
        <v>3.6054084539211662</v>
      </c>
      <c r="F26" s="93">
        <f>(((('Indicator 0'!$P$20*'Indicator 0'!H6)+(Abrasion_indicator!$L$27*Abrasion_indicator!H6))/('Indicator 0'!H6+Abrasion_indicator!H6))*'Wellbeing Base'!H6)*'Ecosystem Area'!$G22/10000</f>
        <v>0.72301381575580836</v>
      </c>
      <c r="G26" s="93">
        <f>(((('Indicator 0'!$P$20*'Indicator 0'!I6)+(Abrasion_indicator!$L$27*Abrasion_indicator!I6))/('Indicator 0'!I6+Abrasion_indicator!I6))*'Wellbeing Base'!I6)*'Ecosystem Area'!$G22/10000</f>
        <v>2.8826695300554359</v>
      </c>
      <c r="H26" s="93">
        <f>(((('Indicator 0'!$P$20*'Indicator 0'!J6)+(Abrasion_indicator!$L$27*Abrasion_indicator!J6))/('Indicator 0'!J6+Abrasion_indicator!J6))*'Wellbeing Base'!J6)*'Ecosystem Area'!$G22/10000</f>
        <v>1.692404739838234</v>
      </c>
      <c r="I26" s="93">
        <f>(((('Indicator 0'!$P$20*'Indicator 0'!K6)+(Abrasion_indicator!$L$27*Abrasion_indicator!K6))/('Indicator 0'!K6+Abrasion_indicator!K6))*'Wellbeing Base'!K6)*'Ecosystem Area'!$G22/10000</f>
        <v>1.21631997016032</v>
      </c>
      <c r="J26" s="93">
        <f>(((('Indicator 0'!$P$20*'Indicator 0'!L6)+(Abrasion_indicator!$L$27*Abrasion_indicator!L6))/('Indicator 0'!L6+Abrasion_indicator!L6))*'Wellbeing Base'!L6)*'Ecosystem Area'!$G22/10000</f>
        <v>2.077147094535432</v>
      </c>
      <c r="K26" s="93">
        <f>(((('Indicator 0'!$P$20*'Indicator 0'!M6)+(Abrasion_indicator!$L$27*Abrasion_indicator!M6))/('Indicator 0'!M6+Abrasion_indicator!M6))*'Wellbeing Base'!M6)*'Ecosystem Area'!$G22/10000</f>
        <v>24.95701665542737</v>
      </c>
      <c r="L26" s="93">
        <f>(((('Indicator 0'!$P$20*'Indicator 0'!N6)+(Abrasion_indicator!$L$27*Abrasion_indicator!N6))/('Indicator 0'!N6+Abrasion_indicator!N6))*'Wellbeing Base'!N6)*'Ecosystem Area'!$G22/10000</f>
        <v>48.316027789386055</v>
      </c>
      <c r="M26" s="93">
        <f>(((('Indicator 0'!$P$20*'Indicator 0'!O6)+(Abrasion_indicator!$L$27*Abrasion_indicator!O6))/('Indicator 0'!O6+Abrasion_indicator!O6))*'Wellbeing Base'!O6)*'Ecosystem Area'!$G22/10000</f>
        <v>29.110721079616198</v>
      </c>
      <c r="N26" s="93">
        <f>(((('Indicator 0'!$P$20*'Indicator 0'!P6)+(Abrasion_indicator!$L$27*Abrasion_indicator!P6))/('Indicator 0'!P6+Abrasion_indicator!P6))*'Wellbeing Base'!P6)*'Ecosystem Area'!$G22/10000</f>
        <v>1.6465743341204813</v>
      </c>
      <c r="O26" s="93">
        <f>(((('Indicator 0'!$P$20*'Indicator 0'!Q6)+(Abrasion_indicator!$L$27*Abrasion_indicator!Q6))/('Indicator 0'!Q6+Abrasion_indicator!Q6))*'Wellbeing Base'!Q6)*'Ecosystem Area'!$G22/10000</f>
        <v>1.6338127300201075</v>
      </c>
      <c r="P26" s="70">
        <f t="shared" si="2"/>
        <v>275.83837937768254</v>
      </c>
      <c r="R26" s="73"/>
      <c r="S26" s="68"/>
      <c r="T26" s="53"/>
      <c r="U26" s="53"/>
      <c r="V26" s="53"/>
      <c r="W26" s="53"/>
      <c r="X26" s="53"/>
      <c r="Y26" s="53"/>
      <c r="Z26" s="53"/>
      <c r="AA26" s="53"/>
      <c r="AB26" s="53"/>
      <c r="AC26" s="53"/>
      <c r="AD26" s="53"/>
      <c r="AE26" s="53"/>
      <c r="AF26" s="70"/>
    </row>
    <row r="27" spans="2:32">
      <c r="B27" s="102" t="s">
        <v>37</v>
      </c>
      <c r="C27" s="80" t="s">
        <v>20</v>
      </c>
      <c r="D27" s="93">
        <f>(((('Indicator 0'!$P$20*'Indicator 0'!F7)+(Abrasion_indicator!$L$27*Abrasion_indicator!F7))/('Indicator 0'!F7+Abrasion_indicator!F7))*'Wellbeing Base'!F7)*'Ecosystem Area'!$G23/10000</f>
        <v>0</v>
      </c>
      <c r="E27" s="93">
        <f>(((('Indicator 0'!$P$20*'Indicator 0'!G7)+(Abrasion_indicator!$L$27*Abrasion_indicator!G7))/('Indicator 0'!G7+Abrasion_indicator!G7))*'Wellbeing Base'!G7)*'Ecosystem Area'!$G23/10000</f>
        <v>16.512973784661778</v>
      </c>
      <c r="F27" s="93">
        <f>(((('Indicator 0'!$P$20*'Indicator 0'!H7)+(Abrasion_indicator!$L$27*Abrasion_indicator!H7))/('Indicator 0'!H7+Abrasion_indicator!H7))*'Wellbeing Base'!H7)*'Ecosystem Area'!$G23/10000</f>
        <v>0</v>
      </c>
      <c r="G27" s="93">
        <f>(((('Indicator 0'!$P$20*'Indicator 0'!I7)+(Abrasion_indicator!$L$27*Abrasion_indicator!I7))/('Indicator 0'!I7+Abrasion_indicator!I7))*'Wellbeing Base'!I7)*'Ecosystem Area'!$G23/10000</f>
        <v>6.6013944034383094</v>
      </c>
      <c r="H27" s="93">
        <f>(((('Indicator 0'!$P$20*'Indicator 0'!J7)+(Abrasion_indicator!$L$27*Abrasion_indicator!J7))/('Indicator 0'!J7+Abrasion_indicator!J7))*'Wellbeing Base'!J7)*'Ecosystem Area'!$G23/10000</f>
        <v>3.8756545144825303</v>
      </c>
      <c r="I27" s="93">
        <f>(((('Indicator 0'!$P$20*'Indicator 0'!K7)+(Abrasion_indicator!$L$27*Abrasion_indicator!K7))/('Indicator 0'!K7+Abrasion_indicator!K7))*'Wellbeing Base'!K7)*'Ecosystem Area'!$G23/10000</f>
        <v>5.5708139695445258</v>
      </c>
      <c r="J27" s="93">
        <f>(((('Indicator 0'!$P$20*'Indicator 0'!L7)+(Abrasion_indicator!$L$27*Abrasion_indicator!L7))/('Indicator 0'!L7+Abrasion_indicator!L7))*'Wellbeing Base'!L7)*'Ecosystem Area'!$G23/10000</f>
        <v>6.3423004554257272</v>
      </c>
      <c r="K27" s="93">
        <f>(((('Indicator 0'!$P$20*'Indicator 0'!M7)+(Abrasion_indicator!$L$27*Abrasion_indicator!M7))/('Indicator 0'!M7+Abrasion_indicator!M7))*'Wellbeing Base'!M7)*'Ecosystem Area'!$G23/10000</f>
        <v>114.30454192401764</v>
      </c>
      <c r="L27" s="93">
        <f>(((('Indicator 0'!$P$20*'Indicator 0'!N7)+(Abrasion_indicator!$L$27*Abrasion_indicator!N7))/('Indicator 0'!N7+Abrasion_indicator!N7))*'Wellbeing Base'!N7)*'Ecosystem Area'!$G23/10000</f>
        <v>221.29012855600496</v>
      </c>
      <c r="M27" s="93">
        <f>(((('Indicator 0'!$P$20*'Indicator 0'!O7)+(Abrasion_indicator!$L$27*Abrasion_indicator!O7))/('Indicator 0'!O7+Abrasion_indicator!O7))*'Wellbeing Base'!O7)*'Ecosystem Area'!$G23/10000</f>
        <v>133.32874213391804</v>
      </c>
      <c r="N27" s="93">
        <f>(((('Indicator 0'!$P$20*'Indicator 0'!P7)+(Abrasion_indicator!$L$27*Abrasion_indicator!P7))/('Indicator 0'!P7+Abrasion_indicator!P7))*'Wellbeing Base'!P7)*'Ecosystem Area'!$G23/10000</f>
        <v>7.5414031894936455</v>
      </c>
      <c r="O27" s="93">
        <f>(((('Indicator 0'!$P$20*'Indicator 0'!Q7)+(Abrasion_indicator!$L$27*Abrasion_indicator!Q7))/('Indicator 0'!Q7+Abrasion_indicator!Q7))*'Wellbeing Base'!Q7)*'Ecosystem Area'!$G23/10000</f>
        <v>7.482954323948185</v>
      </c>
      <c r="P27" s="70">
        <f t="shared" si="2"/>
        <v>522.85090725493535</v>
      </c>
      <c r="R27" s="73"/>
      <c r="S27" s="68"/>
      <c r="T27" s="53"/>
      <c r="U27" s="53"/>
      <c r="V27" s="53"/>
      <c r="W27" s="53"/>
      <c r="X27" s="53"/>
      <c r="Y27" s="53"/>
      <c r="Z27" s="53"/>
      <c r="AA27" s="53"/>
      <c r="AB27" s="53"/>
      <c r="AC27" s="53"/>
      <c r="AD27" s="53"/>
      <c r="AE27" s="53"/>
      <c r="AF27" s="70"/>
    </row>
    <row r="28" spans="2:32">
      <c r="B28" s="102"/>
      <c r="C28" s="80" t="s">
        <v>38</v>
      </c>
      <c r="D28" s="93">
        <f>(((('Indicator 0'!$P$20*'Indicator 0'!F8)+(Abrasion_indicator!$L$27*Abrasion_indicator!F8))/('Indicator 0'!F8+Abrasion_indicator!F8))*'Wellbeing Base'!F8)*'Ecosystem Area'!$G24/10000</f>
        <v>0</v>
      </c>
      <c r="E28" s="93">
        <f>(((('Indicator 0'!$P$20*'Indicator 0'!G8)+(Abrasion_indicator!$L$27*Abrasion_indicator!G8))/('Indicator 0'!G8+Abrasion_indicator!G8))*'Wellbeing Base'!G8)*'Ecosystem Area'!$G24/10000</f>
        <v>2.4084149289870576</v>
      </c>
      <c r="F28" s="93">
        <f>(((('Indicator 0'!$P$20*'Indicator 0'!H8)+(Abrasion_indicator!$L$27*Abrasion_indicator!H8))/('Indicator 0'!H8+Abrasion_indicator!H8))*'Wellbeing Base'!H8)*'Ecosystem Area'!$G24/10000</f>
        <v>0.72446046959105292</v>
      </c>
      <c r="G28" s="93">
        <f>(((('Indicator 0'!$P$20*'Indicator 0'!I8)+(Abrasion_indicator!$L$27*Abrasion_indicator!I8))/('Indicator 0'!I8+Abrasion_indicator!I8))*'Wellbeing Base'!I8)*'Ecosystem Area'!$G24/10000</f>
        <v>0</v>
      </c>
      <c r="H28" s="93">
        <f>(((('Indicator 0'!$P$20*'Indicator 0'!J8)+(Abrasion_indicator!$L$27*Abrasion_indicator!J8))/('Indicator 0'!J8+Abrasion_indicator!J8))*'Wellbeing Base'!J8)*'Ecosystem Area'!$G24/10000</f>
        <v>0</v>
      </c>
      <c r="I28" s="93">
        <f>(((('Indicator 0'!$P$20*'Indicator 0'!K8)+(Abrasion_indicator!$L$27*Abrasion_indicator!K8))/('Indicator 0'!K8+Abrasion_indicator!K8))*'Wellbeing Base'!K8)*'Ecosystem Area'!$G24/10000</f>
        <v>0.60937683177891766</v>
      </c>
      <c r="J28" s="93">
        <f>(((('Indicator 0'!$P$20*'Indicator 0'!L8)+(Abrasion_indicator!$L$27*Abrasion_indicator!L8))/('Indicator 0'!L8+Abrasion_indicator!L8))*'Wellbeing Base'!L8)*'Ecosystem Area'!$G24/10000</f>
        <v>1.3875354584972108</v>
      </c>
      <c r="K28" s="93">
        <f>(((('Indicator 0'!$P$20*'Indicator 0'!M8)+(Abrasion_indicator!$L$27*Abrasion_indicator!M8))/('Indicator 0'!M8+Abrasion_indicator!M8))*'Wellbeing Base'!M8)*'Ecosystem Area'!$G24/10000</f>
        <v>25.006952304060995</v>
      </c>
      <c r="L28" s="93">
        <f>(((('Indicator 0'!$P$20*'Indicator 0'!N8)+(Abrasion_indicator!$L$27*Abrasion_indicator!N8))/('Indicator 0'!N8+Abrasion_indicator!N8))*'Wellbeing Base'!N8)*'Ecosystem Area'!$G24/10000</f>
        <v>0</v>
      </c>
      <c r="M28" s="93">
        <f>(((('Indicator 0'!$P$20*'Indicator 0'!O8)+(Abrasion_indicator!$L$27*Abrasion_indicator!O8))/('Indicator 0'!O8+Abrasion_indicator!O8))*'Wellbeing Base'!O8)*'Ecosystem Area'!$G24/10000</f>
        <v>29.168967734630026</v>
      </c>
      <c r="N28" s="93">
        <f>(((('Indicator 0'!$P$20*'Indicator 0'!P8)+(Abrasion_indicator!$L$27*Abrasion_indicator!P8))/('Indicator 0'!P8+Abrasion_indicator!P8))*'Wellbeing Base'!P8)*'Ecosystem Area'!$G24/10000</f>
        <v>0</v>
      </c>
      <c r="O28" s="93">
        <f>(((('Indicator 0'!$P$20*'Indicator 0'!Q8)+(Abrasion_indicator!$L$27*Abrasion_indicator!Q8))/('Indicator 0'!Q8+Abrasion_indicator!Q8))*'Wellbeing Base'!Q8)*'Ecosystem Area'!$G24/10000</f>
        <v>3.2741635410573369</v>
      </c>
      <c r="P28" s="70">
        <f t="shared" si="2"/>
        <v>62.579871268602595</v>
      </c>
      <c r="R28" s="73"/>
      <c r="S28" s="68"/>
      <c r="T28" s="53"/>
      <c r="U28" s="53"/>
      <c r="V28" s="53"/>
      <c r="W28" s="53"/>
      <c r="X28" s="53"/>
      <c r="Y28" s="53"/>
      <c r="Z28" s="53"/>
      <c r="AA28" s="53"/>
      <c r="AB28" s="53"/>
      <c r="AC28" s="53"/>
      <c r="AD28" s="53"/>
      <c r="AE28" s="53"/>
      <c r="AF28" s="70"/>
    </row>
    <row r="29" spans="2:32">
      <c r="B29" s="102"/>
      <c r="C29" s="80" t="s">
        <v>21</v>
      </c>
      <c r="D29" s="93">
        <f>(((('Indicator 0'!$P$20*'Indicator 0'!F9)+(Abrasion_indicator!$L$27*Abrasion_indicator!F9))/('Indicator 0'!F9+Abrasion_indicator!F9))*'Wellbeing Base'!F9)*'Ecosystem Area'!$G25/10000</f>
        <v>0</v>
      </c>
      <c r="E29" s="93">
        <f>(((('Indicator 0'!$P$20*'Indicator 0'!G9)+(Abrasion_indicator!$L$27*Abrasion_indicator!G9))/('Indicator 0'!G9+Abrasion_indicator!G9))*'Wellbeing Base'!G9)*'Ecosystem Area'!$G25/10000</f>
        <v>27.312196836437153</v>
      </c>
      <c r="F29" s="93">
        <f>(((('Indicator 0'!$P$20*'Indicator 0'!H9)+(Abrasion_indicator!$L$27*Abrasion_indicator!H9))/('Indicator 0'!H9+Abrasion_indicator!H9))*'Wellbeing Base'!H9)*'Ecosystem Area'!$G25/10000</f>
        <v>5.4770758719194816</v>
      </c>
      <c r="G29" s="93">
        <f>(((('Indicator 0'!$P$20*'Indicator 0'!I9)+(Abrasion_indicator!$L$27*Abrasion_indicator!I9))/('Indicator 0'!I9+Abrasion_indicator!I9))*'Wellbeing Base'!I9)*'Ecosystem Area'!$G25/10000</f>
        <v>10.918601682098812</v>
      </c>
      <c r="H29" s="93">
        <f>(((('Indicator 0'!$P$20*'Indicator 0'!J9)+(Abrasion_indicator!$L$27*Abrasion_indicator!J9))/('Indicator 0'!J9+Abrasion_indicator!J9))*'Wellbeing Base'!J9)*'Ecosystem Area'!$G25/10000</f>
        <v>6.4102711207532632</v>
      </c>
      <c r="I29" s="93">
        <f>(((('Indicator 0'!$P$20*'Indicator 0'!K9)+(Abrasion_indicator!$L$27*Abrasion_indicator!K9))/('Indicator 0'!K9+Abrasion_indicator!K9))*'Wellbeing Base'!K9)*'Ecosystem Area'!$G25/10000</f>
        <v>9.2140379836792832</v>
      </c>
      <c r="J29" s="93">
        <f>(((('Indicator 0'!$P$20*'Indicator 0'!L9)+(Abrasion_indicator!$L$27*Abrasion_indicator!L9))/('Indicator 0'!L9+Abrasion_indicator!L9))*'Wellbeing Base'!L9)*'Ecosystem Area'!$G25/10000</f>
        <v>10.490064399866689</v>
      </c>
      <c r="K29" s="93">
        <f>(((('Indicator 0'!$P$20*'Indicator 0'!M9)+(Abrasion_indicator!$L$27*Abrasion_indicator!M9))/('Indicator 0'!M9+Abrasion_indicator!M9))*'Wellbeing Base'!M9)*'Ecosystem Area'!$G25/10000</f>
        <v>189.0579001116906</v>
      </c>
      <c r="L29" s="93">
        <f>(((('Indicator 0'!$P$20*'Indicator 0'!N9)+(Abrasion_indicator!$L$27*Abrasion_indicator!N9))/('Indicator 0'!N9+Abrasion_indicator!N9))*'Wellbeing Base'!N9)*'Ecosystem Area'!$G25/10000</f>
        <v>366.01036420805292</v>
      </c>
      <c r="M29" s="93">
        <f>(((('Indicator 0'!$P$20*'Indicator 0'!O9)+(Abrasion_indicator!$L$27*Abrasion_indicator!O9))/('Indicator 0'!O9+Abrasion_indicator!O9))*'Wellbeing Base'!O9)*'Ecosystem Area'!$G25/10000</f>
        <v>220.52362564146867</v>
      </c>
      <c r="N29" s="93">
        <f>(((('Indicator 0'!$P$20*'Indicator 0'!P9)+(Abrasion_indicator!$L$27*Abrasion_indicator!P9))/('Indicator 0'!P9+Abrasion_indicator!P9))*'Wellbeing Base'!P9)*'Ecosystem Area'!$G25/10000</f>
        <v>12.473361310953242</v>
      </c>
      <c r="O29" s="93">
        <f>(((('Indicator 0'!$P$20*'Indicator 0'!Q9)+(Abrasion_indicator!$L$27*Abrasion_indicator!Q9))/('Indicator 0'!Q9+Abrasion_indicator!Q9))*'Wellbeing Base'!Q9)*'Ecosystem Area'!$G25/10000</f>
        <v>12.376687814013103</v>
      </c>
      <c r="P29" s="70">
        <f t="shared" si="2"/>
        <v>870.26418698093312</v>
      </c>
      <c r="R29" s="73"/>
      <c r="S29" s="68"/>
      <c r="T29" s="53"/>
      <c r="U29" s="53"/>
      <c r="V29" s="53"/>
      <c r="W29" s="53"/>
      <c r="X29" s="53"/>
      <c r="Y29" s="53"/>
      <c r="Z29" s="53"/>
      <c r="AA29" s="53"/>
      <c r="AB29" s="53"/>
      <c r="AC29" s="53"/>
      <c r="AD29" s="53"/>
      <c r="AE29" s="53"/>
      <c r="AF29" s="70"/>
    </row>
    <row r="30" spans="2:32">
      <c r="B30" s="102"/>
      <c r="C30" s="80" t="s">
        <v>39</v>
      </c>
      <c r="D30" s="93">
        <f>(((('Indicator 0'!$P$20*'Indicator 0'!F10)+(Abrasion_indicator!$L$27*Abrasion_indicator!F10))/('Indicator 0'!F10+Abrasion_indicator!F10))*'Wellbeing Base'!F10)*'Ecosystem Area'!$G26/10000</f>
        <v>0</v>
      </c>
      <c r="E30" s="93">
        <f>(((('Indicator 0'!$P$20*'Indicator 0'!G10)+(Abrasion_indicator!$L$27*Abrasion_indicator!G10))/('Indicator 0'!G10+Abrasion_indicator!G10))*'Wellbeing Base'!G10)*'Ecosystem Area'!$G26/10000</f>
        <v>22.169612988752341</v>
      </c>
      <c r="F30" s="93">
        <f>(((('Indicator 0'!$P$20*'Indicator 0'!H10)+(Abrasion_indicator!$L$27*Abrasion_indicator!H10))/('Indicator 0'!H10+Abrasion_indicator!H10))*'Wellbeing Base'!H10)*'Ecosystem Area'!$G26/10000</f>
        <v>4.4458032108386014</v>
      </c>
      <c r="G30" s="93">
        <f>(((('Indicator 0'!$P$20*'Indicator 0'!I10)+(Abrasion_indicator!$L$27*Abrasion_indicator!I10))/('Indicator 0'!I10+Abrasion_indicator!I10))*'Wellbeing Base'!I10)*'Ecosystem Area'!$G26/10000</f>
        <v>8.8627500424110011</v>
      </c>
      <c r="H30" s="93">
        <f>(((('Indicator 0'!$P$20*'Indicator 0'!J10)+(Abrasion_indicator!$L$27*Abrasion_indicator!J10))/('Indicator 0'!J10+Abrasion_indicator!J10))*'Wellbeing Base'!J10)*'Ecosystem Area'!$G26/10000</f>
        <v>5.2032881408676204</v>
      </c>
      <c r="I30" s="93">
        <f>(((('Indicator 0'!$P$20*'Indicator 0'!K10)+(Abrasion_indicator!$L$27*Abrasion_indicator!K10))/('Indicator 0'!K10+Abrasion_indicator!K10))*'Wellbeing Base'!K10)*'Ecosystem Area'!$G26/10000</f>
        <v>7.4791367895135856</v>
      </c>
      <c r="J30" s="93">
        <f>(((('Indicator 0'!$P$20*'Indicator 0'!L10)+(Abrasion_indicator!$L$27*Abrasion_indicator!L10))/('Indicator 0'!L10+Abrasion_indicator!L10))*'Wellbeing Base'!L10)*'Ecosystem Area'!$G26/10000</f>
        <v>8.5149015791316494</v>
      </c>
      <c r="K30" s="93">
        <f>(((('Indicator 0'!$P$20*'Indicator 0'!M10)+(Abrasion_indicator!$L$27*Abrasion_indicator!M10))/('Indicator 0'!M10+Abrasion_indicator!M10))*'Wellbeing Base'!M10)*'Ecosystem Area'!$G26/10000</f>
        <v>153.46039364913773</v>
      </c>
      <c r="L30" s="93">
        <f>(((('Indicator 0'!$P$20*'Indicator 0'!N10)+(Abrasion_indicator!$L$27*Abrasion_indicator!N10))/('Indicator 0'!N10+Abrasion_indicator!N10))*'Wellbeing Base'!N10)*'Ecosystem Area'!$G26/10000</f>
        <v>297.09467066887652</v>
      </c>
      <c r="M30" s="93">
        <f>(((('Indicator 0'!$P$20*'Indicator 0'!O10)+(Abrasion_indicator!$L$27*Abrasion_indicator!O10))/('Indicator 0'!O10+Abrasion_indicator!O10))*'Wellbeing Base'!O10)*'Ecosystem Area'!$G26/10000</f>
        <v>179.00147192940406</v>
      </c>
      <c r="N30" s="93">
        <f>(((('Indicator 0'!$P$20*'Indicator 0'!P10)+(Abrasion_indicator!$L$27*Abrasion_indicator!P10))/('Indicator 0'!P10+Abrasion_indicator!P10))*'Wellbeing Base'!P10)*'Ecosystem Area'!$G26/10000</f>
        <v>10.124765671130207</v>
      </c>
      <c r="O30" s="93">
        <f>(((('Indicator 0'!$P$20*'Indicator 0'!Q10)+(Abrasion_indicator!$L$27*Abrasion_indicator!Q10))/('Indicator 0'!Q10+Abrasion_indicator!Q10))*'Wellbeing Base'!Q10)*'Ecosystem Area'!$G26/10000</f>
        <v>10.046294721822573</v>
      </c>
      <c r="P30" s="70">
        <f t="shared" si="2"/>
        <v>706.40308939188594</v>
      </c>
      <c r="R30" s="73"/>
      <c r="S30" s="68"/>
      <c r="T30" s="53"/>
      <c r="U30" s="53"/>
      <c r="V30" s="53"/>
      <c r="W30" s="53"/>
      <c r="X30" s="53"/>
      <c r="Y30" s="53"/>
      <c r="Z30" s="53"/>
      <c r="AA30" s="53"/>
      <c r="AB30" s="53"/>
      <c r="AC30" s="53"/>
      <c r="AD30" s="53"/>
      <c r="AE30" s="53"/>
      <c r="AF30" s="70"/>
    </row>
    <row r="31" spans="2:32">
      <c r="B31" s="102" t="s">
        <v>40</v>
      </c>
      <c r="C31" s="80" t="s">
        <v>41</v>
      </c>
      <c r="D31" s="93">
        <f>(((('Indicator 0'!$P$20*'Indicator 0'!F11)+(Abrasion_indicator!$L$27*Abrasion_indicator!F11))/('Indicator 0'!F11+Abrasion_indicator!F11))*'Wellbeing Base'!F11)*'Ecosystem Area'!$G27/10000</f>
        <v>0</v>
      </c>
      <c r="E31" s="93">
        <f>(((('Indicator 0'!$P$20*'Indicator 0'!G11)+(Abrasion_indicator!$L$27*Abrasion_indicator!G11))/('Indicator 0'!G11+Abrasion_indicator!G11))*'Wellbeing Base'!G11)*'Ecosystem Area'!$G27/10000</f>
        <v>107.12578268045739</v>
      </c>
      <c r="F31" s="93">
        <f>(((('Indicator 0'!$P$20*'Indicator 0'!H11)+(Abrasion_indicator!$L$27*Abrasion_indicator!H11))/('Indicator 0'!H11+Abrasion_indicator!H11))*'Wellbeing Base'!H11)*'Ecosystem Area'!$G27/10000</f>
        <v>32.22384726648167</v>
      </c>
      <c r="G31" s="93">
        <f>(((('Indicator 0'!$P$20*'Indicator 0'!I11)+(Abrasion_indicator!$L$27*Abrasion_indicator!I11))/('Indicator 0'!I11+Abrasion_indicator!I11))*'Wellbeing Base'!I11)*'Ecosystem Area'!$G27/10000</f>
        <v>64.238539175868183</v>
      </c>
      <c r="H31" s="93">
        <f>(((('Indicator 0'!$P$20*'Indicator 0'!J11)+(Abrasion_indicator!$L$27*Abrasion_indicator!J11))/('Indicator 0'!J11+Abrasion_indicator!J11))*'Wellbeing Base'!J11)*'Ecosystem Area'!$G27/10000</f>
        <v>37.714211444637101</v>
      </c>
      <c r="I31" s="93">
        <f>(((('Indicator 0'!$P$20*'Indicator 0'!K11)+(Abrasion_indicator!$L$27*Abrasion_indicator!K11))/('Indicator 0'!K11+Abrasion_indicator!K11))*'Wellbeing Base'!K11)*'Ecosystem Area'!$G27/10000</f>
        <v>54.209903174042971</v>
      </c>
      <c r="J31" s="93">
        <f>(((('Indicator 0'!$P$20*'Indicator 0'!L11)+(Abrasion_indicator!$L$27*Abrasion_indicator!L11))/('Indicator 0'!L11+Abrasion_indicator!L11))*'Wellbeing Base'!L11)*'Ecosystem Area'!$G27/10000</f>
        <v>0</v>
      </c>
      <c r="K31" s="93">
        <f>(((('Indicator 0'!$P$20*'Indicator 0'!M11)+(Abrasion_indicator!$L$27*Abrasion_indicator!M11))/('Indicator 0'!M11+Abrasion_indicator!M11))*'Wellbeing Base'!M11)*'Ecosystem Area'!$G27/10000</f>
        <v>0</v>
      </c>
      <c r="L31" s="93">
        <f>(((('Indicator 0'!$P$20*'Indicator 0'!N11)+(Abrasion_indicator!$L$27*Abrasion_indicator!N11))/('Indicator 0'!N11+Abrasion_indicator!N11))*'Wellbeing Base'!N11)*'Ecosystem Area'!$G27/10000</f>
        <v>0</v>
      </c>
      <c r="M31" s="93">
        <f>(((('Indicator 0'!$P$20*'Indicator 0'!O11)+(Abrasion_indicator!$L$27*Abrasion_indicator!O11))/('Indicator 0'!O11+Abrasion_indicator!O11))*'Wellbeing Base'!O11)*'Ecosystem Area'!$G27/10000</f>
        <v>0</v>
      </c>
      <c r="N31" s="93">
        <f>(((('Indicator 0'!$P$20*'Indicator 0'!P11)+(Abrasion_indicator!$L$27*Abrasion_indicator!P11))/('Indicator 0'!P11+Abrasion_indicator!P11))*'Wellbeing Base'!P11)*'Ecosystem Area'!$G27/10000</f>
        <v>73.385817392910454</v>
      </c>
      <c r="O31" s="93">
        <f>(((('Indicator 0'!$P$20*'Indicator 0'!Q11)+(Abrasion_indicator!$L$27*Abrasion_indicator!Q11))/('Indicator 0'!Q11+Abrasion_indicator!Q11))*'Wellbeing Base'!Q11)*'Ecosystem Area'!$G27/10000</f>
        <v>72.817048204211247</v>
      </c>
      <c r="P31" s="70">
        <f t="shared" si="2"/>
        <v>441.71514933860897</v>
      </c>
      <c r="R31" s="73"/>
      <c r="S31" s="68"/>
      <c r="T31" s="53"/>
      <c r="U31" s="53"/>
      <c r="V31" s="53"/>
      <c r="W31" s="53"/>
      <c r="X31" s="53"/>
      <c r="Y31" s="53"/>
      <c r="Z31" s="53"/>
      <c r="AA31" s="53"/>
      <c r="AB31" s="53"/>
      <c r="AC31" s="53"/>
      <c r="AD31" s="53"/>
      <c r="AE31" s="53"/>
      <c r="AF31" s="70"/>
    </row>
    <row r="32" spans="2:32">
      <c r="B32" s="102"/>
      <c r="C32" s="80" t="s">
        <v>42</v>
      </c>
      <c r="D32" s="93">
        <f>(((('Indicator 0'!$P$20*'Indicator 0'!F12)+(Abrasion_indicator!$L$27*Abrasion_indicator!F12))/('Indicator 0'!F12+Abrasion_indicator!F12))*'Wellbeing Base'!F12)*'Ecosystem Area'!$G28/10000</f>
        <v>0</v>
      </c>
      <c r="E32" s="93">
        <f>(((('Indicator 0'!$P$20*'Indicator 0'!G12)+(Abrasion_indicator!$L$27*Abrasion_indicator!G12))/('Indicator 0'!G12+Abrasion_indicator!G12))*'Wellbeing Base'!G12)*'Ecosystem Area'!$G28/10000</f>
        <v>165.18456795125741</v>
      </c>
      <c r="F32" s="93">
        <f>(((('Indicator 0'!$P$20*'Indicator 0'!H12)+(Abrasion_indicator!$L$27*Abrasion_indicator!H12))/('Indicator 0'!H12+Abrasion_indicator!H12))*'Wellbeing Base'!H12)*'Ecosystem Area'!$G28/10000</f>
        <v>49.688153078130263</v>
      </c>
      <c r="G32" s="93">
        <f>(((('Indicator 0'!$P$20*'Indicator 0'!I12)+(Abrasion_indicator!$L$27*Abrasion_indicator!I12))/('Indicator 0'!I12+Abrasion_indicator!I12))*'Wellbeing Base'!I12)*'Ecosystem Area'!$G28/10000</f>
        <v>99.053795212284385</v>
      </c>
      <c r="H32" s="93">
        <f>(((('Indicator 0'!$P$20*'Indicator 0'!J12)+(Abrasion_indicator!$L$27*Abrasion_indicator!J12))/('Indicator 0'!J12+Abrasion_indicator!J12))*'Wellbeing Base'!J12)*'Ecosystem Area'!$G28/10000</f>
        <v>58.154120952259156</v>
      </c>
      <c r="I32" s="93">
        <f>(((('Indicator 0'!$P$20*'Indicator 0'!K12)+(Abrasion_indicator!$L$27*Abrasion_indicator!K12))/('Indicator 0'!K12+Abrasion_indicator!K12))*'Wellbeing Base'!K12)*'Ecosystem Area'!$G28/10000</f>
        <v>83.589955755042993</v>
      </c>
      <c r="J32" s="93">
        <f>(((('Indicator 0'!$P$20*'Indicator 0'!L12)+(Abrasion_indicator!$L$27*Abrasion_indicator!L12))/('Indicator 0'!L12+Abrasion_indicator!L12))*'Wellbeing Base'!L12)*'Ecosystem Area'!$G28/10000</f>
        <v>95.166095538740663</v>
      </c>
      <c r="K32" s="93">
        <f>(((('Indicator 0'!$P$20*'Indicator 0'!M12)+(Abrasion_indicator!$L$27*Abrasion_indicator!M12))/('Indicator 0'!M12+Abrasion_indicator!M12))*'Wellbeing Base'!M12)*'Ecosystem Area'!$G28/10000</f>
        <v>0</v>
      </c>
      <c r="L32" s="93">
        <f>(((('Indicator 0'!$P$20*'Indicator 0'!N12)+(Abrasion_indicator!$L$27*Abrasion_indicator!N12))/('Indicator 0'!N12+Abrasion_indicator!N12))*'Wellbeing Base'!N12)*'Ecosystem Area'!$G28/10000</f>
        <v>0</v>
      </c>
      <c r="M32" s="93">
        <f>(((('Indicator 0'!$P$20*'Indicator 0'!O12)+(Abrasion_indicator!$L$27*Abrasion_indicator!O12))/('Indicator 0'!O12+Abrasion_indicator!O12))*'Wellbeing Base'!O12)*'Ecosystem Area'!$G28/10000</f>
        <v>0</v>
      </c>
      <c r="N32" s="93">
        <f>(((('Indicator 0'!$P$20*'Indicator 0'!P12)+(Abrasion_indicator!$L$27*Abrasion_indicator!P12))/('Indicator 0'!P12+Abrasion_indicator!P12))*'Wellbeing Base'!P12)*'Ecosystem Area'!$G28/10000</f>
        <v>113.15860884729102</v>
      </c>
      <c r="O32" s="93">
        <f>(((('Indicator 0'!$P$20*'Indicator 0'!Q12)+(Abrasion_indicator!$L$27*Abrasion_indicator!Q12))/('Indicator 0'!Q12+Abrasion_indicator!Q12))*'Wellbeing Base'!Q12)*'Ecosystem Area'!$G28/10000</f>
        <v>112.28158475142506</v>
      </c>
      <c r="P32" s="70">
        <f t="shared" si="2"/>
        <v>776.27688208643099</v>
      </c>
      <c r="R32" s="73"/>
      <c r="S32" s="68"/>
      <c r="T32" s="53"/>
      <c r="U32" s="53"/>
      <c r="V32" s="53"/>
      <c r="W32" s="53"/>
      <c r="X32" s="53"/>
      <c r="Y32" s="53"/>
      <c r="Z32" s="53"/>
      <c r="AA32" s="53"/>
      <c r="AB32" s="53"/>
      <c r="AC32" s="53"/>
      <c r="AD32" s="53"/>
      <c r="AE32" s="53"/>
      <c r="AF32" s="70"/>
    </row>
    <row r="33" spans="2:32">
      <c r="B33" s="102"/>
      <c r="C33" s="80" t="s">
        <v>43</v>
      </c>
      <c r="D33" s="93">
        <f>(((('Indicator 0'!$P$20*'Indicator 0'!F13)+(Abrasion_indicator!$L$27*Abrasion_indicator!F13))/('Indicator 0'!F13+Abrasion_indicator!F13))*'Wellbeing Base'!F13)*'Ecosystem Area'!$G29/10000</f>
        <v>0</v>
      </c>
      <c r="E33" s="93">
        <f>(((('Indicator 0'!$P$20*'Indicator 0'!G13)+(Abrasion_indicator!$L$27*Abrasion_indicator!G13))/('Indicator 0'!G13+Abrasion_indicator!G13))*'Wellbeing Base'!G13)*'Ecosystem Area'!$G29/10000</f>
        <v>699.17525903897797</v>
      </c>
      <c r="F33" s="93">
        <f>(((('Indicator 0'!$P$20*'Indicator 0'!H13)+(Abrasion_indicator!$L$27*Abrasion_indicator!H13))/('Indicator 0'!H13+Abrasion_indicator!H13))*'Wellbeing Base'!H13)*'Ecosystem Area'!$G29/10000</f>
        <v>420.62921168061393</v>
      </c>
      <c r="G33" s="93">
        <f>(((('Indicator 0'!$P$20*'Indicator 0'!I13)+(Abrasion_indicator!$L$27*Abrasion_indicator!I13))/('Indicator 0'!I13+Abrasion_indicator!I13))*'Wellbeing Base'!I13)*'Ecosystem Area'!$G29/10000</f>
        <v>419.26412246196531</v>
      </c>
      <c r="H33" s="93">
        <f>(((('Indicator 0'!$P$20*'Indicator 0'!J13)+(Abrasion_indicator!$L$27*Abrasion_indicator!J13))/('Indicator 0'!J13+Abrasion_indicator!J13))*'Wellbeing Base'!J13)*'Ecosystem Area'!$G29/10000</f>
        <v>246.14843314526667</v>
      </c>
      <c r="I33" s="93">
        <f>(((('Indicator 0'!$P$20*'Indicator 0'!K13)+(Abrasion_indicator!$L$27*Abrasion_indicator!K13))/('Indicator 0'!K13+Abrasion_indicator!K13))*'Wellbeing Base'!K13)*'Ecosystem Area'!$G29/10000</f>
        <v>353.81046603175736</v>
      </c>
      <c r="J33" s="93">
        <f>(((('Indicator 0'!$P$20*'Indicator 0'!L13)+(Abrasion_indicator!$L$27*Abrasion_indicator!L13))/('Indicator 0'!L13+Abrasion_indicator!L13))*'Wellbeing Base'!L13)*'Ecosystem Area'!$G29/10000</f>
        <v>402.80869045624809</v>
      </c>
      <c r="K33" s="93">
        <f>(((('Indicator 0'!$P$20*'Indicator 0'!M13)+(Abrasion_indicator!$L$27*Abrasion_indicator!M13))/('Indicator 0'!M13+Abrasion_indicator!M13))*'Wellbeing Base'!M13)*'Ecosystem Area'!$G29/10000</f>
        <v>0</v>
      </c>
      <c r="L33" s="93">
        <f>(((('Indicator 0'!$P$20*'Indicator 0'!N13)+(Abrasion_indicator!$L$27*Abrasion_indicator!N13))/('Indicator 0'!N13+Abrasion_indicator!N13))*'Wellbeing Base'!N13)*'Ecosystem Area'!$G29/10000</f>
        <v>0</v>
      </c>
      <c r="M33" s="93">
        <f>(((('Indicator 0'!$P$20*'Indicator 0'!O13)+(Abrasion_indicator!$L$27*Abrasion_indicator!O13))/('Indicator 0'!O13+Abrasion_indicator!O13))*'Wellbeing Base'!O13)*'Ecosystem Area'!$G29/10000</f>
        <v>0</v>
      </c>
      <c r="N33" s="93">
        <f>(((('Indicator 0'!$P$20*'Indicator 0'!P13)+(Abrasion_indicator!$L$27*Abrasion_indicator!P13))/('Indicator 0'!P13+Abrasion_indicator!P13))*'Wellbeing Base'!P13)*'Ecosystem Area'!$G29/10000</f>
        <v>478.96544232050235</v>
      </c>
      <c r="O33" s="93">
        <f>(((('Indicator 0'!$P$20*'Indicator 0'!Q13)+(Abrasion_indicator!$L$27*Abrasion_indicator!Q13))/('Indicator 0'!Q13+Abrasion_indicator!Q13))*'Wellbeing Base'!Q13)*'Ecosystem Area'!$G29/10000</f>
        <v>475.25327019077008</v>
      </c>
      <c r="P33" s="70">
        <f t="shared" si="2"/>
        <v>3496.0548953261014</v>
      </c>
      <c r="R33" s="73"/>
      <c r="S33" s="68"/>
      <c r="T33" s="53"/>
      <c r="U33" s="53"/>
      <c r="V33" s="53"/>
      <c r="W33" s="53"/>
      <c r="X33" s="53"/>
      <c r="Y33" s="53"/>
      <c r="Z33" s="53"/>
      <c r="AA33" s="53"/>
      <c r="AB33" s="53"/>
      <c r="AC33" s="53"/>
      <c r="AD33" s="53"/>
      <c r="AE33" s="53"/>
      <c r="AF33" s="70"/>
    </row>
    <row r="34" spans="2:32">
      <c r="B34" s="102"/>
      <c r="C34" s="80" t="s">
        <v>44</v>
      </c>
      <c r="D34" s="93">
        <f>(((('Indicator 0'!$P$20*'Indicator 0'!F14)+(Abrasion_indicator!$L$27*Abrasion_indicator!F14))/('Indicator 0'!F14+Abrasion_indicator!F14))*'Wellbeing Base'!F14)*'Ecosystem Area'!$G30/10000</f>
        <v>0</v>
      </c>
      <c r="E34" s="93">
        <f>(((('Indicator 0'!$P$20*'Indicator 0'!G14)+(Abrasion_indicator!$L$27*Abrasion_indicator!G14))/('Indicator 0'!G14+Abrasion_indicator!G14))*'Wellbeing Base'!G14)*'Ecosystem Area'!$G30/10000</f>
        <v>0.96422144483428107</v>
      </c>
      <c r="F34" s="93">
        <f>(((('Indicator 0'!$P$20*'Indicator 0'!H14)+(Abrasion_indicator!$L$27*Abrasion_indicator!H14))/('Indicator 0'!H14+Abrasion_indicator!H14))*'Wellbeing Base'!H14)*'Ecosystem Area'!$G30/10000</f>
        <v>0.58008303495129243</v>
      </c>
      <c r="G34" s="93">
        <f>(((('Indicator 0'!$P$20*'Indicator 0'!I14)+(Abrasion_indicator!$L$27*Abrasion_indicator!I14))/('Indicator 0'!I14+Abrasion_indicator!I14))*'Wellbeing Base'!I14)*'Ecosystem Area'!$G30/10000</f>
        <v>0.57820046218900334</v>
      </c>
      <c r="H34" s="93">
        <f>(((('Indicator 0'!$P$20*'Indicator 0'!J14)+(Abrasion_indicator!$L$27*Abrasion_indicator!J14))/('Indicator 0'!J14+Abrasion_indicator!J14))*'Wellbeing Base'!J14)*'Ecosystem Area'!$G30/10000</f>
        <v>0.33945937700549</v>
      </c>
      <c r="I34" s="93">
        <f>(((('Indicator 0'!$P$20*'Indicator 0'!K14)+(Abrasion_indicator!$L$27*Abrasion_indicator!K14))/('Indicator 0'!K14+Abrasion_indicator!K14))*'Wellbeing Base'!K14)*'Ecosystem Area'!$G30/10000</f>
        <v>0.48793436887848013</v>
      </c>
      <c r="J34" s="93">
        <f>(((('Indicator 0'!$P$20*'Indicator 0'!L14)+(Abrasion_indicator!$L$27*Abrasion_indicator!L14))/('Indicator 0'!L14+Abrasion_indicator!L14))*'Wellbeing Base'!L14)*'Ecosystem Area'!$G30/10000</f>
        <v>0.55550703844610128</v>
      </c>
      <c r="K34" s="93">
        <f>(((('Indicator 0'!$P$20*'Indicator 0'!M14)+(Abrasion_indicator!$L$27*Abrasion_indicator!M14))/('Indicator 0'!M14+Abrasion_indicator!M14))*'Wellbeing Base'!M14)*'Ecosystem Area'!$G30/10000</f>
        <v>10.011663435280601</v>
      </c>
      <c r="L34" s="93">
        <f>(((('Indicator 0'!$P$20*'Indicator 0'!N14)+(Abrasion_indicator!$L$27*Abrasion_indicator!N14))/('Indicator 0'!N14+Abrasion_indicator!N14))*'Wellbeing Base'!N14)*'Ecosystem Area'!$G30/10000</f>
        <v>29.073415430754405</v>
      </c>
      <c r="M34" s="93">
        <f>(((('Indicator 0'!$P$20*'Indicator 0'!O14)+(Abrasion_indicator!$L$27*Abrasion_indicator!O14))/('Indicator 0'!O14+Abrasion_indicator!O14))*'Wellbeing Base'!O14)*'Ecosystem Area'!$G30/10000</f>
        <v>5.8389739813725932</v>
      </c>
      <c r="N34" s="93">
        <f>(((('Indicator 0'!$P$20*'Indicator 0'!P14)+(Abrasion_indicator!$L$27*Abrasion_indicator!P14))/('Indicator 0'!P14+Abrasion_indicator!P14))*'Wellbeing Base'!P14)*'Ecosystem Area'!$G30/10000</f>
        <v>0.66053359990848781</v>
      </c>
      <c r="O34" s="93">
        <f>(((('Indicator 0'!$P$20*'Indicator 0'!Q14)+(Abrasion_indicator!$L$27*Abrasion_indicator!Q14))/('Indicator 0'!Q14+Abrasion_indicator!Q14))*'Wellbeing Base'!Q14)*'Ecosystem Area'!$G30/10000</f>
        <v>0.65541420254977112</v>
      </c>
      <c r="P34" s="70">
        <f t="shared" si="2"/>
        <v>49.745406376170514</v>
      </c>
      <c r="R34" s="73"/>
      <c r="S34" s="68"/>
      <c r="T34" s="53"/>
      <c r="U34" s="53"/>
      <c r="V34" s="53"/>
      <c r="W34" s="53"/>
      <c r="X34" s="53"/>
      <c r="Y34" s="53"/>
      <c r="Z34" s="53"/>
      <c r="AA34" s="53"/>
      <c r="AB34" s="53"/>
      <c r="AC34" s="53"/>
      <c r="AD34" s="53"/>
      <c r="AE34" s="53"/>
      <c r="AF34" s="70"/>
    </row>
    <row r="35" spans="2:32">
      <c r="B35" s="102"/>
      <c r="C35" s="80" t="s">
        <v>45</v>
      </c>
      <c r="D35" s="93">
        <f>(((('Indicator 0'!$P$20*'Indicator 0'!F15)+(Abrasion_indicator!$L$27*Abrasion_indicator!F15))/('Indicator 0'!F15+Abrasion_indicator!F15))*'Wellbeing Base'!F15)*'Ecosystem Area'!$G31/10000</f>
        <v>0</v>
      </c>
      <c r="E35" s="93">
        <f>(((('Indicator 0'!$P$20*'Indicator 0'!G15)+(Abrasion_indicator!$L$27*Abrasion_indicator!G15))/('Indicator 0'!G15+Abrasion_indicator!G15))*'Wellbeing Base'!G15)*'Ecosystem Area'!$G31/10000</f>
        <v>27.754780110278393</v>
      </c>
      <c r="F35" s="93">
        <f>(((('Indicator 0'!$P$20*'Indicator 0'!H15)+(Abrasion_indicator!$L$27*Abrasion_indicator!H15))/('Indicator 0'!H15+Abrasion_indicator!H15))*'Wellbeing Base'!H15)*'Ecosystem Area'!$G31/10000</f>
        <v>16.697489116250825</v>
      </c>
      <c r="G35" s="93">
        <f>(((('Indicator 0'!$P$20*'Indicator 0'!I15)+(Abrasion_indicator!$L$27*Abrasion_indicator!I15))/('Indicator 0'!I15+Abrasion_indicator!I15))*'Wellbeing Base'!I15)*'Ecosystem Area'!$G31/10000</f>
        <v>16.643299911749246</v>
      </c>
      <c r="H35" s="93">
        <f>(((('Indicator 0'!$P$20*'Indicator 0'!J15)+(Abrasion_indicator!$L$27*Abrasion_indicator!J15))/('Indicator 0'!J15+Abrasion_indicator!J15))*'Wellbeing Base'!J15)*'Ecosystem Area'!$G31/10000</f>
        <v>9.7712205174805487</v>
      </c>
      <c r="I35" s="93">
        <f>(((('Indicator 0'!$P$20*'Indicator 0'!K15)+(Abrasion_indicator!$L$27*Abrasion_indicator!K15))/('Indicator 0'!K15+Abrasion_indicator!K15))*'Wellbeing Base'!K15)*'Ecosystem Area'!$G31/10000</f>
        <v>14.045021700173038</v>
      </c>
      <c r="J35" s="93">
        <f>(((('Indicator 0'!$P$20*'Indicator 0'!L15)+(Abrasion_indicator!$L$27*Abrasion_indicator!L15))/('Indicator 0'!L15+Abrasion_indicator!L15))*'Wellbeing Base'!L15)*'Ecosystem Area'!$G31/10000</f>
        <v>0</v>
      </c>
      <c r="K35" s="93">
        <f>(((('Indicator 0'!$P$20*'Indicator 0'!M15)+(Abrasion_indicator!$L$27*Abrasion_indicator!M15))/('Indicator 0'!M15+Abrasion_indicator!M15))*'Wellbeing Base'!M15)*'Ecosystem Area'!$G31/10000</f>
        <v>0</v>
      </c>
      <c r="L35" s="93">
        <f>(((('Indicator 0'!$P$20*'Indicator 0'!N15)+(Abrasion_indicator!$L$27*Abrasion_indicator!N15))/('Indicator 0'!N15+Abrasion_indicator!N15))*'Wellbeing Base'!N15)*'Ecosystem Area'!$G31/10000</f>
        <v>0</v>
      </c>
      <c r="M35" s="93">
        <f>(((('Indicator 0'!$P$20*'Indicator 0'!O15)+(Abrasion_indicator!$L$27*Abrasion_indicator!O15))/('Indicator 0'!O15+Abrasion_indicator!O15))*'Wellbeing Base'!O15)*'Ecosystem Area'!$G31/10000</f>
        <v>0</v>
      </c>
      <c r="N35" s="93">
        <f>(((('Indicator 0'!$P$20*'Indicator 0'!P15)+(Abrasion_indicator!$L$27*Abrasion_indicator!P15))/('Indicator 0'!P15+Abrasion_indicator!P15))*'Wellbeing Base'!P15)*'Ecosystem Area'!$G31/10000</f>
        <v>19.013230746036282</v>
      </c>
      <c r="O35" s="93">
        <f>(((('Indicator 0'!$P$20*'Indicator 0'!Q15)+(Abrasion_indicator!$L$27*Abrasion_indicator!Q15))/('Indicator 0'!Q15+Abrasion_indicator!Q15))*'Wellbeing Base'!Q15)*'Ecosystem Area'!$G31/10000</f>
        <v>18.865870667343216</v>
      </c>
      <c r="P35" s="70">
        <f t="shared" si="2"/>
        <v>122.79091276931155</v>
      </c>
      <c r="R35" s="73"/>
      <c r="S35" s="68"/>
      <c r="T35" s="53"/>
      <c r="U35" s="53"/>
      <c r="V35" s="53"/>
      <c r="W35" s="53"/>
      <c r="X35" s="53"/>
      <c r="Y35" s="53"/>
      <c r="Z35" s="53"/>
      <c r="AA35" s="53"/>
      <c r="AB35" s="53"/>
      <c r="AC35" s="53"/>
      <c r="AD35" s="53"/>
      <c r="AE35" s="53"/>
      <c r="AF35" s="70"/>
    </row>
    <row r="36" spans="2:32">
      <c r="B36" s="102"/>
      <c r="C36" s="80" t="s">
        <v>46</v>
      </c>
      <c r="D36" s="93">
        <f>(((('Indicator 0'!$P$20*'Indicator 0'!F16)+(Abrasion_indicator!$L$27*Abrasion_indicator!F16))/('Indicator 0'!F16+Abrasion_indicator!F16))*'Wellbeing Base'!F16)*'Ecosystem Area'!$G32/10000</f>
        <v>0</v>
      </c>
      <c r="E36" s="93">
        <f>(((('Indicator 0'!$P$20*'Indicator 0'!G16)+(Abrasion_indicator!$L$27*Abrasion_indicator!G16))/('Indicator 0'!G16+Abrasion_indicator!G16))*'Wellbeing Base'!G16)*'Ecosystem Area'!$G32/10000</f>
        <v>3.440160871252572</v>
      </c>
      <c r="F36" s="93">
        <f>(((('Indicator 0'!$P$20*'Indicator 0'!H16)+(Abrasion_indicator!$L$27*Abrasion_indicator!H16))/('Indicator 0'!H16+Abrasion_indicator!H16))*'Wellbeing Base'!H16)*'Ecosystem Area'!$G32/10000</f>
        <v>3.1044408464590583</v>
      </c>
      <c r="G36" s="93">
        <f>(((('Indicator 0'!$P$20*'Indicator 0'!I16)+(Abrasion_indicator!$L$27*Abrasion_indicator!I16))/('Indicator 0'!I16+Abrasion_indicator!I16))*'Wellbeing Base'!I16)*'Ecosystem Area'!$G32/10000</f>
        <v>6.1887316956675607</v>
      </c>
      <c r="H36" s="93">
        <f>(((('Indicator 0'!$P$20*'Indicator 0'!J16)+(Abrasion_indicator!$L$27*Abrasion_indicator!J16))/('Indicator 0'!J16+Abrasion_indicator!J16))*'Wellbeing Base'!J16)*'Ecosystem Area'!$G32/10000</f>
        <v>1.2111272492542087</v>
      </c>
      <c r="I36" s="93">
        <f>(((('Indicator 0'!$P$20*'Indicator 0'!K16)+(Abrasion_indicator!$L$27*Abrasion_indicator!K16))/('Indicator 0'!K16+Abrasion_indicator!K16))*'Wellbeing Base'!K16)*'Ecosystem Area'!$G32/10000</f>
        <v>2.6112871673014268</v>
      </c>
      <c r="J36" s="93">
        <f>(((('Indicator 0'!$P$20*'Indicator 0'!L16)+(Abrasion_indicator!$L$27*Abrasion_indicator!L16))/('Indicator 0'!L16+Abrasion_indicator!L16))*'Wellbeing Base'!L16)*'Ecosystem Area'!$G32/10000</f>
        <v>2.9729170424582105</v>
      </c>
      <c r="K36" s="93">
        <f>(((('Indicator 0'!$P$20*'Indicator 0'!M16)+(Abrasion_indicator!$L$27*Abrasion_indicator!M16))/('Indicator 0'!M16+Abrasion_indicator!M16))*'Wellbeing Base'!M16)*'Ecosystem Area'!$G32/10000</f>
        <v>53.579599879343903</v>
      </c>
      <c r="L36" s="93">
        <f>(((('Indicator 0'!$P$20*'Indicator 0'!N16)+(Abrasion_indicator!$L$27*Abrasion_indicator!N16))/('Indicator 0'!N16+Abrasion_indicator!N16))*'Wellbeing Base'!N16)*'Ecosystem Area'!$G32/10000</f>
        <v>69.152320900545689</v>
      </c>
      <c r="M36" s="93">
        <f>(((('Indicator 0'!$P$20*'Indicator 0'!O16)+(Abrasion_indicator!$L$27*Abrasion_indicator!O16))/('Indicator 0'!O16+Abrasion_indicator!O16))*'Wellbeing Base'!O16)*'Ecosystem Area'!$G32/10000</f>
        <v>41.664723236750142</v>
      </c>
      <c r="N36" s="93">
        <f>(((('Indicator 0'!$P$20*'Indicator 0'!P16)+(Abrasion_indicator!$L$27*Abrasion_indicator!P16))/('Indicator 0'!P16+Abrasion_indicator!P16))*'Wellbeing Base'!P16)*'Ecosystem Area'!$G32/10000</f>
        <v>2.3566597245131007</v>
      </c>
      <c r="O36" s="93">
        <f>(((('Indicator 0'!$P$20*'Indicator 0'!Q16)+(Abrasion_indicator!$L$27*Abrasion_indicator!Q16))/('Indicator 0'!Q16+Abrasion_indicator!Q16))*'Wellbeing Base'!Q16)*'Ecosystem Area'!$G32/10000</f>
        <v>4.6767893540522669</v>
      </c>
      <c r="P36" s="70">
        <f t="shared" si="2"/>
        <v>190.95875796759813</v>
      </c>
      <c r="R36" s="73"/>
      <c r="S36" s="68"/>
      <c r="T36" s="53"/>
      <c r="U36" s="53"/>
      <c r="V36" s="53"/>
      <c r="W36" s="53"/>
      <c r="X36" s="53"/>
      <c r="Y36" s="53"/>
      <c r="Z36" s="53"/>
      <c r="AA36" s="53"/>
      <c r="AB36" s="53"/>
      <c r="AC36" s="53"/>
      <c r="AD36" s="53"/>
      <c r="AE36" s="53"/>
      <c r="AF36" s="70"/>
    </row>
    <row r="37" spans="2:32">
      <c r="D37" s="70">
        <f t="shared" ref="D37:O37" si="3">SUM(D24:D36)</f>
        <v>1086.2460045735158</v>
      </c>
      <c r="E37" s="70">
        <f t="shared" si="3"/>
        <v>1086.2460045735161</v>
      </c>
      <c r="F37" s="70">
        <f t="shared" si="3"/>
        <v>536.41778003630395</v>
      </c>
      <c r="G37" s="70">
        <f t="shared" si="3"/>
        <v>643.70133604356488</v>
      </c>
      <c r="H37" s="70">
        <f t="shared" si="3"/>
        <v>375.4924460254129</v>
      </c>
      <c r="I37" s="70">
        <f t="shared" si="3"/>
        <v>536.41778003630395</v>
      </c>
      <c r="J37" s="70">
        <f t="shared" si="3"/>
        <v>536.41778003630418</v>
      </c>
      <c r="K37" s="70">
        <f t="shared" si="3"/>
        <v>643.70133604356488</v>
      </c>
      <c r="L37" s="70">
        <f t="shared" si="3"/>
        <v>1072.8355600726081</v>
      </c>
      <c r="M37" s="70">
        <f t="shared" si="3"/>
        <v>724.1640030490106</v>
      </c>
      <c r="N37" s="70">
        <f t="shared" si="3"/>
        <v>724.16400304901026</v>
      </c>
      <c r="O37" s="70">
        <f t="shared" si="3"/>
        <v>724.16400304901038</v>
      </c>
      <c r="P37" s="70">
        <f t="shared" si="2"/>
        <v>8689.9680365881268</v>
      </c>
      <c r="T37" s="70"/>
      <c r="U37" s="70"/>
      <c r="V37" s="70"/>
      <c r="W37" s="70"/>
      <c r="X37" s="70"/>
      <c r="Y37" s="70"/>
      <c r="Z37" s="70"/>
      <c r="AA37" s="70"/>
      <c r="AB37" s="70"/>
      <c r="AC37" s="70"/>
      <c r="AD37" s="70"/>
      <c r="AE37" s="70"/>
      <c r="AF37" s="70"/>
    </row>
    <row r="40" spans="2:32" s="65" customFormat="1" ht="15" customHeight="1">
      <c r="B40" s="76"/>
      <c r="C40" s="75"/>
      <c r="D40" s="74"/>
      <c r="E40" s="74"/>
      <c r="F40" s="74"/>
      <c r="G40" s="74"/>
      <c r="H40" s="74"/>
      <c r="I40" s="74"/>
      <c r="J40" s="74"/>
      <c r="K40" s="74"/>
      <c r="L40" s="74"/>
      <c r="M40" s="74"/>
      <c r="N40" s="74"/>
      <c r="O40" s="74"/>
      <c r="R40" s="76"/>
      <c r="S40" s="75"/>
      <c r="T40" s="74"/>
      <c r="U40" s="74"/>
      <c r="V40" s="74"/>
      <c r="W40" s="74"/>
      <c r="X40" s="74"/>
      <c r="Y40" s="74"/>
      <c r="Z40" s="74"/>
      <c r="AA40" s="74"/>
      <c r="AB40" s="74"/>
      <c r="AC40" s="74"/>
      <c r="AD40" s="74"/>
      <c r="AE40" s="74"/>
    </row>
    <row r="41" spans="2:32" s="65" customFormat="1">
      <c r="B41" s="75"/>
      <c r="C41" s="75"/>
      <c r="D41" s="66"/>
      <c r="E41" s="66"/>
      <c r="F41" s="66"/>
      <c r="G41" s="66"/>
      <c r="H41" s="66"/>
      <c r="I41" s="66"/>
      <c r="J41" s="66"/>
      <c r="K41" s="66"/>
      <c r="L41" s="66"/>
      <c r="M41" s="66"/>
      <c r="N41" s="66"/>
      <c r="O41" s="66"/>
      <c r="R41" s="75"/>
      <c r="S41" s="75"/>
      <c r="T41" s="66"/>
      <c r="U41" s="66"/>
      <c r="V41" s="66"/>
      <c r="W41" s="66"/>
      <c r="X41" s="66"/>
      <c r="Y41" s="66"/>
      <c r="Z41" s="66"/>
      <c r="AA41" s="66"/>
      <c r="AB41" s="66"/>
      <c r="AC41" s="66"/>
      <c r="AD41" s="66"/>
      <c r="AE41" s="66"/>
    </row>
    <row r="42" spans="2:32" s="65" customFormat="1">
      <c r="B42" s="75"/>
      <c r="C42" s="75"/>
      <c r="D42" s="59"/>
      <c r="E42" s="59"/>
      <c r="F42" s="59"/>
      <c r="G42" s="59"/>
      <c r="H42" s="59"/>
      <c r="I42" s="59"/>
      <c r="J42" s="59"/>
      <c r="K42" s="59"/>
      <c r="L42" s="59"/>
      <c r="M42" s="59"/>
      <c r="N42" s="59"/>
      <c r="O42" s="59"/>
      <c r="R42" s="75"/>
      <c r="S42" s="75"/>
      <c r="T42" s="59"/>
      <c r="U42" s="59"/>
      <c r="V42" s="59"/>
      <c r="W42" s="59"/>
      <c r="X42" s="59"/>
      <c r="Y42" s="59"/>
      <c r="Z42" s="59"/>
      <c r="AA42" s="59"/>
      <c r="AB42" s="59"/>
      <c r="AC42" s="59"/>
      <c r="AD42" s="59"/>
      <c r="AE42" s="59"/>
    </row>
    <row r="43" spans="2:32" s="65" customFormat="1" ht="15" customHeight="1">
      <c r="B43" s="73"/>
      <c r="C43" s="68"/>
      <c r="D43" s="53"/>
      <c r="E43" s="53"/>
      <c r="F43" s="53"/>
      <c r="G43" s="53"/>
      <c r="H43" s="53"/>
      <c r="I43" s="53"/>
      <c r="J43" s="53"/>
      <c r="K43" s="53"/>
      <c r="L43" s="53"/>
      <c r="M43" s="53"/>
      <c r="N43" s="53"/>
      <c r="O43" s="53"/>
      <c r="P43" s="70"/>
      <c r="R43" s="73"/>
      <c r="S43" s="68"/>
      <c r="T43" s="53"/>
      <c r="U43" s="53"/>
      <c r="V43" s="53"/>
      <c r="W43" s="53"/>
      <c r="X43" s="53"/>
      <c r="Y43" s="53"/>
      <c r="Z43" s="53"/>
      <c r="AA43" s="53"/>
      <c r="AB43" s="53"/>
      <c r="AC43" s="53"/>
      <c r="AD43" s="53"/>
      <c r="AE43" s="53"/>
      <c r="AF43" s="70"/>
    </row>
    <row r="44" spans="2:32" s="65" customFormat="1">
      <c r="B44" s="73"/>
      <c r="C44" s="68"/>
      <c r="D44" s="53"/>
      <c r="E44" s="53"/>
      <c r="F44" s="53"/>
      <c r="G44" s="53"/>
      <c r="H44" s="53"/>
      <c r="I44" s="53"/>
      <c r="J44" s="53"/>
      <c r="K44" s="53"/>
      <c r="L44" s="53"/>
      <c r="M44" s="53"/>
      <c r="N44" s="53"/>
      <c r="O44" s="53"/>
      <c r="P44" s="70"/>
      <c r="R44" s="73"/>
      <c r="S44" s="68"/>
      <c r="T44" s="53"/>
      <c r="U44" s="53"/>
      <c r="V44" s="53"/>
      <c r="W44" s="53"/>
      <c r="X44" s="53"/>
      <c r="Y44" s="53"/>
      <c r="Z44" s="53"/>
      <c r="AA44" s="53"/>
      <c r="AB44" s="53"/>
      <c r="AC44" s="53"/>
      <c r="AD44" s="53"/>
      <c r="AE44" s="53"/>
      <c r="AF44" s="70"/>
    </row>
    <row r="45" spans="2:32" s="65" customFormat="1">
      <c r="B45" s="73"/>
      <c r="C45" s="68"/>
      <c r="D45" s="53"/>
      <c r="E45" s="53"/>
      <c r="F45" s="53"/>
      <c r="G45" s="53"/>
      <c r="H45" s="53"/>
      <c r="I45" s="53"/>
      <c r="J45" s="53"/>
      <c r="K45" s="53"/>
      <c r="L45" s="53"/>
      <c r="M45" s="53"/>
      <c r="N45" s="53"/>
      <c r="O45" s="53"/>
      <c r="P45" s="70"/>
      <c r="R45" s="73"/>
      <c r="S45" s="68"/>
      <c r="T45" s="53"/>
      <c r="U45" s="53"/>
      <c r="V45" s="53"/>
      <c r="W45" s="53"/>
      <c r="X45" s="53"/>
      <c r="Y45" s="53"/>
      <c r="Z45" s="53"/>
      <c r="AA45" s="53"/>
      <c r="AB45" s="53"/>
      <c r="AC45" s="53"/>
      <c r="AD45" s="53"/>
      <c r="AE45" s="53"/>
      <c r="AF45" s="70"/>
    </row>
    <row r="46" spans="2:32" s="65" customFormat="1" ht="15" customHeight="1">
      <c r="B46" s="73"/>
      <c r="C46" s="68"/>
      <c r="D46" s="53"/>
      <c r="E46" s="53"/>
      <c r="F46" s="53"/>
      <c r="G46" s="53"/>
      <c r="H46" s="53"/>
      <c r="I46" s="53"/>
      <c r="J46" s="53"/>
      <c r="K46" s="53"/>
      <c r="L46" s="53"/>
      <c r="M46" s="53"/>
      <c r="N46" s="53"/>
      <c r="O46" s="53"/>
      <c r="P46" s="70"/>
      <c r="R46" s="73"/>
      <c r="S46" s="68"/>
      <c r="T46" s="53"/>
      <c r="U46" s="53"/>
      <c r="V46" s="53"/>
      <c r="W46" s="53"/>
      <c r="X46" s="53"/>
      <c r="Y46" s="53"/>
      <c r="Z46" s="53"/>
      <c r="AA46" s="53"/>
      <c r="AB46" s="53"/>
      <c r="AC46" s="53"/>
      <c r="AD46" s="53"/>
      <c r="AE46" s="53"/>
      <c r="AF46" s="70"/>
    </row>
    <row r="47" spans="2:32" s="65" customFormat="1">
      <c r="B47" s="73"/>
      <c r="C47" s="68"/>
      <c r="D47" s="53"/>
      <c r="E47" s="53"/>
      <c r="F47" s="53"/>
      <c r="G47" s="53"/>
      <c r="H47" s="53"/>
      <c r="I47" s="53"/>
      <c r="J47" s="53"/>
      <c r="K47" s="53"/>
      <c r="L47" s="53"/>
      <c r="M47" s="53"/>
      <c r="N47" s="53"/>
      <c r="O47" s="53"/>
      <c r="P47" s="70"/>
      <c r="R47" s="73"/>
      <c r="S47" s="68"/>
      <c r="T47" s="53"/>
      <c r="U47" s="53"/>
      <c r="V47" s="53"/>
      <c r="W47" s="53"/>
      <c r="X47" s="53"/>
      <c r="Y47" s="53"/>
      <c r="Z47" s="53"/>
      <c r="AA47" s="53"/>
      <c r="AB47" s="53"/>
      <c r="AC47" s="53"/>
      <c r="AD47" s="53"/>
      <c r="AE47" s="53"/>
      <c r="AF47" s="70"/>
    </row>
    <row r="48" spans="2:32" s="65" customFormat="1">
      <c r="B48" s="73"/>
      <c r="C48" s="68"/>
      <c r="D48" s="53"/>
      <c r="E48" s="53"/>
      <c r="F48" s="53"/>
      <c r="G48" s="53"/>
      <c r="H48" s="53"/>
      <c r="I48" s="53"/>
      <c r="J48" s="53"/>
      <c r="K48" s="53"/>
      <c r="L48" s="53"/>
      <c r="M48" s="53"/>
      <c r="N48" s="53"/>
      <c r="O48" s="53"/>
      <c r="P48" s="70"/>
      <c r="R48" s="73"/>
      <c r="S48" s="68"/>
      <c r="T48" s="53"/>
      <c r="U48" s="53"/>
      <c r="V48" s="53"/>
      <c r="W48" s="53"/>
      <c r="X48" s="53"/>
      <c r="Y48" s="53"/>
      <c r="Z48" s="53"/>
      <c r="AA48" s="53"/>
      <c r="AB48" s="53"/>
      <c r="AC48" s="53"/>
      <c r="AD48" s="53"/>
      <c r="AE48" s="53"/>
      <c r="AF48" s="70"/>
    </row>
    <row r="49" spans="2:32" s="65" customFormat="1" ht="15" customHeight="1">
      <c r="B49" s="73"/>
      <c r="C49" s="68"/>
      <c r="D49" s="53"/>
      <c r="E49" s="53"/>
      <c r="F49" s="53"/>
      <c r="G49" s="53"/>
      <c r="H49" s="53"/>
      <c r="I49" s="53"/>
      <c r="J49" s="53"/>
      <c r="K49" s="53"/>
      <c r="L49" s="53"/>
      <c r="M49" s="53"/>
      <c r="N49" s="53"/>
      <c r="O49" s="53"/>
      <c r="P49" s="70"/>
      <c r="R49" s="73"/>
      <c r="S49" s="68"/>
      <c r="T49" s="53"/>
      <c r="U49" s="53"/>
      <c r="V49" s="53"/>
      <c r="W49" s="53"/>
      <c r="X49" s="53"/>
      <c r="Y49" s="53"/>
      <c r="Z49" s="53"/>
      <c r="AA49" s="53"/>
      <c r="AB49" s="53"/>
      <c r="AC49" s="53"/>
      <c r="AD49" s="53"/>
      <c r="AE49" s="53"/>
      <c r="AF49" s="70"/>
    </row>
    <row r="50" spans="2:32" s="65" customFormat="1" ht="15" customHeight="1">
      <c r="B50" s="73"/>
      <c r="C50" s="68"/>
      <c r="D50" s="53"/>
      <c r="E50" s="53"/>
      <c r="F50" s="53"/>
      <c r="G50" s="53"/>
      <c r="H50" s="53"/>
      <c r="I50" s="53"/>
      <c r="J50" s="53"/>
      <c r="K50" s="53"/>
      <c r="L50" s="53"/>
      <c r="M50" s="53"/>
      <c r="N50" s="53"/>
      <c r="O50" s="53"/>
      <c r="P50" s="70"/>
      <c r="R50" s="73"/>
      <c r="S50" s="68"/>
      <c r="T50" s="53"/>
      <c r="U50" s="53"/>
      <c r="V50" s="53"/>
      <c r="W50" s="53"/>
      <c r="X50" s="53"/>
      <c r="Y50" s="53"/>
      <c r="Z50" s="53"/>
      <c r="AA50" s="53"/>
      <c r="AB50" s="53"/>
      <c r="AC50" s="53"/>
      <c r="AD50" s="53"/>
      <c r="AE50" s="53"/>
      <c r="AF50" s="70"/>
    </row>
    <row r="51" spans="2:32" s="65" customFormat="1">
      <c r="B51" s="73"/>
      <c r="C51" s="68"/>
      <c r="D51" s="53"/>
      <c r="E51" s="53"/>
      <c r="F51" s="53"/>
      <c r="G51" s="53"/>
      <c r="H51" s="53"/>
      <c r="I51" s="53"/>
      <c r="J51" s="53"/>
      <c r="K51" s="53"/>
      <c r="L51" s="53"/>
      <c r="M51" s="53"/>
      <c r="N51" s="53"/>
      <c r="O51" s="53"/>
      <c r="P51" s="70"/>
      <c r="R51" s="73"/>
      <c r="S51" s="68"/>
      <c r="T51" s="53"/>
      <c r="U51" s="53"/>
      <c r="V51" s="53"/>
      <c r="W51" s="53"/>
      <c r="X51" s="53"/>
      <c r="Y51" s="53"/>
      <c r="Z51" s="53"/>
      <c r="AA51" s="53"/>
      <c r="AB51" s="53"/>
      <c r="AC51" s="53"/>
      <c r="AD51" s="53"/>
      <c r="AE51" s="53"/>
      <c r="AF51" s="70"/>
    </row>
    <row r="52" spans="2:32" s="65" customFormat="1">
      <c r="B52" s="73"/>
      <c r="C52" s="68"/>
      <c r="D52" s="53"/>
      <c r="E52" s="53"/>
      <c r="F52" s="53"/>
      <c r="G52" s="53"/>
      <c r="H52" s="53"/>
      <c r="I52" s="53"/>
      <c r="J52" s="53"/>
      <c r="K52" s="53"/>
      <c r="L52" s="53"/>
      <c r="M52" s="53"/>
      <c r="N52" s="53"/>
      <c r="O52" s="53"/>
      <c r="P52" s="70"/>
      <c r="R52" s="73"/>
      <c r="S52" s="68"/>
      <c r="T52" s="53"/>
      <c r="U52" s="53"/>
      <c r="V52" s="53"/>
      <c r="W52" s="53"/>
      <c r="X52" s="53"/>
      <c r="Y52" s="53"/>
      <c r="Z52" s="53"/>
      <c r="AA52" s="53"/>
      <c r="AB52" s="53"/>
      <c r="AC52" s="53"/>
      <c r="AD52" s="53"/>
      <c r="AE52" s="53"/>
      <c r="AF52" s="70"/>
    </row>
    <row r="53" spans="2:32" s="65" customFormat="1" ht="15" customHeight="1">
      <c r="B53" s="73"/>
      <c r="C53" s="68"/>
      <c r="D53" s="53"/>
      <c r="E53" s="53"/>
      <c r="F53" s="53"/>
      <c r="G53" s="53"/>
      <c r="H53" s="53"/>
      <c r="I53" s="53"/>
      <c r="J53" s="53"/>
      <c r="K53" s="53"/>
      <c r="L53" s="53"/>
      <c r="M53" s="53"/>
      <c r="N53" s="53"/>
      <c r="O53" s="53"/>
      <c r="P53" s="70"/>
      <c r="R53" s="73"/>
      <c r="S53" s="68"/>
      <c r="T53" s="53"/>
      <c r="U53" s="53"/>
      <c r="V53" s="53"/>
      <c r="W53" s="53"/>
      <c r="X53" s="53"/>
      <c r="Y53" s="53"/>
      <c r="Z53" s="53"/>
      <c r="AA53" s="53"/>
      <c r="AB53" s="53"/>
      <c r="AC53" s="53"/>
      <c r="AD53" s="53"/>
      <c r="AE53" s="53"/>
      <c r="AF53" s="70"/>
    </row>
    <row r="54" spans="2:32" s="65" customFormat="1">
      <c r="B54" s="73"/>
      <c r="C54" s="68"/>
      <c r="D54" s="53"/>
      <c r="E54" s="53"/>
      <c r="F54" s="53"/>
      <c r="G54" s="53"/>
      <c r="H54" s="53"/>
      <c r="I54" s="53"/>
      <c r="J54" s="53"/>
      <c r="K54" s="53"/>
      <c r="L54" s="53"/>
      <c r="M54" s="53"/>
      <c r="N54" s="53"/>
      <c r="O54" s="53"/>
      <c r="P54" s="70"/>
      <c r="R54" s="73"/>
      <c r="S54" s="68"/>
      <c r="T54" s="53"/>
      <c r="U54" s="53"/>
      <c r="V54" s="53"/>
      <c r="W54" s="53"/>
      <c r="X54" s="53"/>
      <c r="Y54" s="53"/>
      <c r="Z54" s="53"/>
      <c r="AA54" s="53"/>
      <c r="AB54" s="53"/>
      <c r="AC54" s="53"/>
      <c r="AD54" s="53"/>
      <c r="AE54" s="53"/>
      <c r="AF54" s="70"/>
    </row>
    <row r="55" spans="2:32" s="65" customFormat="1">
      <c r="B55" s="73"/>
      <c r="C55" s="68"/>
      <c r="D55" s="53"/>
      <c r="E55" s="53"/>
      <c r="F55" s="53"/>
      <c r="G55" s="53"/>
      <c r="H55" s="53"/>
      <c r="I55" s="53"/>
      <c r="J55" s="53"/>
      <c r="K55" s="53"/>
      <c r="L55" s="53"/>
      <c r="M55" s="53"/>
      <c r="N55" s="53"/>
      <c r="O55" s="53"/>
      <c r="P55" s="70"/>
      <c r="R55" s="73"/>
      <c r="S55" s="68"/>
      <c r="T55" s="53"/>
      <c r="U55" s="53"/>
      <c r="V55" s="53"/>
      <c r="W55" s="53"/>
      <c r="X55" s="53"/>
      <c r="Y55" s="53"/>
      <c r="Z55" s="53"/>
      <c r="AA55" s="53"/>
      <c r="AB55" s="53"/>
      <c r="AC55" s="53"/>
      <c r="AD55" s="53"/>
      <c r="AE55" s="53"/>
      <c r="AF55" s="70"/>
    </row>
    <row r="56" spans="2:32" s="65" customFormat="1">
      <c r="D56" s="70"/>
      <c r="E56" s="70"/>
      <c r="F56" s="70"/>
      <c r="G56" s="70"/>
      <c r="H56" s="70"/>
      <c r="I56" s="70"/>
      <c r="J56" s="70"/>
      <c r="K56" s="70"/>
      <c r="L56" s="70"/>
      <c r="M56" s="70"/>
      <c r="N56" s="70"/>
      <c r="O56" s="70"/>
      <c r="P56" s="70"/>
      <c r="T56" s="70"/>
      <c r="U56" s="70"/>
      <c r="V56" s="70"/>
      <c r="W56" s="70"/>
      <c r="X56" s="70"/>
      <c r="Y56" s="70"/>
      <c r="Z56" s="70"/>
      <c r="AA56" s="70"/>
      <c r="AB56" s="70"/>
      <c r="AC56" s="70"/>
      <c r="AD56" s="70"/>
      <c r="AE56" s="70"/>
      <c r="AF56" s="70"/>
    </row>
    <row r="57" spans="2:32" s="65" customFormat="1"/>
    <row r="58" spans="2:32" s="65" customFormat="1" ht="15" customHeight="1">
      <c r="B58" s="76"/>
      <c r="C58" s="75"/>
      <c r="D58" s="74"/>
      <c r="E58" s="74"/>
      <c r="F58" s="74"/>
      <c r="G58" s="74"/>
      <c r="H58" s="74"/>
      <c r="I58" s="74"/>
      <c r="J58" s="74"/>
      <c r="K58" s="74"/>
      <c r="L58" s="74"/>
      <c r="M58" s="74"/>
      <c r="N58" s="74"/>
      <c r="O58" s="74"/>
      <c r="R58" s="76"/>
      <c r="S58" s="75"/>
      <c r="T58" s="74"/>
      <c r="U58" s="74"/>
      <c r="V58" s="74"/>
      <c r="W58" s="74"/>
      <c r="X58" s="74"/>
      <c r="Y58" s="74"/>
      <c r="Z58" s="74"/>
      <c r="AA58" s="74"/>
      <c r="AB58" s="74"/>
      <c r="AC58" s="74"/>
      <c r="AD58" s="74"/>
      <c r="AE58" s="74"/>
    </row>
    <row r="59" spans="2:32" s="65" customFormat="1">
      <c r="B59" s="75"/>
      <c r="C59" s="75"/>
      <c r="D59" s="66"/>
      <c r="E59" s="66"/>
      <c r="F59" s="66"/>
      <c r="G59" s="66"/>
      <c r="H59" s="66"/>
      <c r="I59" s="66"/>
      <c r="J59" s="66"/>
      <c r="K59" s="66"/>
      <c r="L59" s="66"/>
      <c r="M59" s="66"/>
      <c r="N59" s="66"/>
      <c r="O59" s="66"/>
      <c r="R59" s="75"/>
      <c r="S59" s="75"/>
      <c r="T59" s="66"/>
      <c r="U59" s="66"/>
      <c r="V59" s="66"/>
      <c r="W59" s="66"/>
      <c r="X59" s="66"/>
      <c r="Y59" s="66"/>
      <c r="Z59" s="66"/>
      <c r="AA59" s="66"/>
      <c r="AB59" s="66"/>
      <c r="AC59" s="66"/>
      <c r="AD59" s="66"/>
      <c r="AE59" s="66"/>
    </row>
    <row r="60" spans="2:32" s="65" customFormat="1">
      <c r="B60" s="75"/>
      <c r="C60" s="75"/>
      <c r="D60" s="59"/>
      <c r="E60" s="59"/>
      <c r="F60" s="59"/>
      <c r="G60" s="59"/>
      <c r="H60" s="59"/>
      <c r="I60" s="59"/>
      <c r="J60" s="59"/>
      <c r="K60" s="59"/>
      <c r="L60" s="59"/>
      <c r="M60" s="59"/>
      <c r="N60" s="59"/>
      <c r="O60" s="59"/>
      <c r="R60" s="75"/>
      <c r="S60" s="75"/>
      <c r="T60" s="59"/>
      <c r="U60" s="59"/>
      <c r="V60" s="59"/>
      <c r="W60" s="59"/>
      <c r="X60" s="59"/>
      <c r="Y60" s="59"/>
      <c r="Z60" s="59"/>
      <c r="AA60" s="59"/>
      <c r="AB60" s="59"/>
      <c r="AC60" s="59"/>
      <c r="AD60" s="59"/>
      <c r="AE60" s="59"/>
    </row>
    <row r="61" spans="2:32" s="65" customFormat="1" ht="15" customHeight="1">
      <c r="B61" s="73"/>
      <c r="C61" s="68"/>
      <c r="D61" s="53"/>
      <c r="E61" s="53"/>
      <c r="F61" s="53"/>
      <c r="G61" s="53"/>
      <c r="H61" s="53"/>
      <c r="I61" s="53"/>
      <c r="J61" s="53"/>
      <c r="K61" s="53"/>
      <c r="L61" s="53"/>
      <c r="M61" s="53"/>
      <c r="N61" s="53"/>
      <c r="O61" s="53"/>
      <c r="P61" s="70"/>
      <c r="R61" s="73"/>
      <c r="S61" s="68"/>
      <c r="T61" s="53"/>
      <c r="U61" s="53"/>
      <c r="V61" s="53"/>
      <c r="W61" s="53"/>
      <c r="X61" s="53"/>
      <c r="Y61" s="53"/>
      <c r="Z61" s="53"/>
      <c r="AA61" s="53"/>
      <c r="AB61" s="53"/>
      <c r="AC61" s="53"/>
      <c r="AD61" s="53"/>
      <c r="AE61" s="53"/>
      <c r="AF61" s="70"/>
    </row>
    <row r="62" spans="2:32" s="65" customFormat="1">
      <c r="B62" s="73"/>
      <c r="C62" s="68"/>
      <c r="D62" s="53"/>
      <c r="E62" s="53"/>
      <c r="F62" s="53"/>
      <c r="G62" s="53"/>
      <c r="H62" s="53"/>
      <c r="I62" s="53"/>
      <c r="J62" s="53"/>
      <c r="K62" s="53"/>
      <c r="L62" s="53"/>
      <c r="M62" s="53"/>
      <c r="N62" s="53"/>
      <c r="O62" s="53"/>
      <c r="P62" s="70"/>
      <c r="R62" s="73"/>
      <c r="S62" s="68"/>
      <c r="T62" s="53"/>
      <c r="U62" s="53"/>
      <c r="V62" s="53"/>
      <c r="W62" s="53"/>
      <c r="X62" s="53"/>
      <c r="Y62" s="53"/>
      <c r="Z62" s="53"/>
      <c r="AA62" s="53"/>
      <c r="AB62" s="53"/>
      <c r="AC62" s="53"/>
      <c r="AD62" s="53"/>
      <c r="AE62" s="53"/>
      <c r="AF62" s="70"/>
    </row>
    <row r="63" spans="2:32" s="65" customFormat="1">
      <c r="B63" s="73"/>
      <c r="C63" s="68"/>
      <c r="D63" s="53"/>
      <c r="E63" s="53"/>
      <c r="F63" s="53"/>
      <c r="G63" s="53"/>
      <c r="H63" s="53"/>
      <c r="I63" s="53"/>
      <c r="J63" s="53"/>
      <c r="K63" s="53"/>
      <c r="L63" s="53"/>
      <c r="M63" s="53"/>
      <c r="N63" s="53"/>
      <c r="O63" s="53"/>
      <c r="P63" s="70"/>
      <c r="R63" s="73"/>
      <c r="S63" s="68"/>
      <c r="T63" s="53"/>
      <c r="U63" s="53"/>
      <c r="V63" s="53"/>
      <c r="W63" s="53"/>
      <c r="X63" s="53"/>
      <c r="Y63" s="53"/>
      <c r="Z63" s="53"/>
      <c r="AA63" s="53"/>
      <c r="AB63" s="53"/>
      <c r="AC63" s="53"/>
      <c r="AD63" s="53"/>
      <c r="AE63" s="53"/>
      <c r="AF63" s="70"/>
    </row>
    <row r="64" spans="2:32" s="65" customFormat="1" ht="15" customHeight="1">
      <c r="B64" s="73"/>
      <c r="C64" s="68"/>
      <c r="D64" s="53"/>
      <c r="E64" s="53"/>
      <c r="F64" s="53"/>
      <c r="G64" s="53"/>
      <c r="H64" s="53"/>
      <c r="I64" s="53"/>
      <c r="J64" s="53"/>
      <c r="K64" s="53"/>
      <c r="L64" s="53"/>
      <c r="M64" s="53"/>
      <c r="N64" s="53"/>
      <c r="O64" s="53"/>
      <c r="P64" s="70"/>
      <c r="R64" s="73"/>
      <c r="S64" s="68"/>
      <c r="T64" s="53"/>
      <c r="U64" s="53"/>
      <c r="V64" s="53"/>
      <c r="W64" s="53"/>
      <c r="X64" s="53"/>
      <c r="Y64" s="53"/>
      <c r="Z64" s="53"/>
      <c r="AA64" s="53"/>
      <c r="AB64" s="53"/>
      <c r="AC64" s="53"/>
      <c r="AD64" s="53"/>
      <c r="AE64" s="53"/>
      <c r="AF64" s="70"/>
    </row>
    <row r="65" spans="2:32" s="65" customFormat="1">
      <c r="B65" s="73"/>
      <c r="C65" s="68"/>
      <c r="D65" s="53"/>
      <c r="E65" s="53"/>
      <c r="F65" s="53"/>
      <c r="G65" s="53"/>
      <c r="H65" s="53"/>
      <c r="I65" s="53"/>
      <c r="J65" s="53"/>
      <c r="K65" s="53"/>
      <c r="L65" s="53"/>
      <c r="M65" s="53"/>
      <c r="N65" s="53"/>
      <c r="O65" s="53"/>
      <c r="P65" s="70"/>
      <c r="R65" s="73"/>
      <c r="S65" s="68"/>
      <c r="T65" s="53"/>
      <c r="U65" s="53"/>
      <c r="V65" s="53"/>
      <c r="W65" s="53"/>
      <c r="X65" s="53"/>
      <c r="Y65" s="53"/>
      <c r="Z65" s="53"/>
      <c r="AA65" s="53"/>
      <c r="AB65" s="53"/>
      <c r="AC65" s="53"/>
      <c r="AD65" s="53"/>
      <c r="AE65" s="53"/>
      <c r="AF65" s="70"/>
    </row>
    <row r="66" spans="2:32" s="65" customFormat="1">
      <c r="B66" s="73"/>
      <c r="C66" s="68"/>
      <c r="D66" s="53"/>
      <c r="E66" s="53"/>
      <c r="F66" s="53"/>
      <c r="G66" s="53"/>
      <c r="H66" s="53"/>
      <c r="I66" s="53"/>
      <c r="J66" s="53"/>
      <c r="K66" s="53"/>
      <c r="L66" s="53"/>
      <c r="M66" s="53"/>
      <c r="N66" s="53"/>
      <c r="O66" s="53"/>
      <c r="P66" s="70"/>
      <c r="R66" s="73"/>
      <c r="S66" s="68"/>
      <c r="T66" s="53"/>
      <c r="U66" s="53"/>
      <c r="V66" s="53"/>
      <c r="W66" s="53"/>
      <c r="X66" s="53"/>
      <c r="Y66" s="53"/>
      <c r="Z66" s="53"/>
      <c r="AA66" s="53"/>
      <c r="AB66" s="53"/>
      <c r="AC66" s="53"/>
      <c r="AD66" s="53"/>
      <c r="AE66" s="53"/>
      <c r="AF66" s="70"/>
    </row>
    <row r="67" spans="2:32" s="65" customFormat="1" ht="15" customHeight="1">
      <c r="B67" s="73"/>
      <c r="C67" s="68"/>
      <c r="D67" s="53"/>
      <c r="E67" s="53"/>
      <c r="F67" s="53"/>
      <c r="G67" s="53"/>
      <c r="H67" s="53"/>
      <c r="I67" s="53"/>
      <c r="J67" s="53"/>
      <c r="K67" s="53"/>
      <c r="L67" s="53"/>
      <c r="M67" s="53"/>
      <c r="N67" s="53"/>
      <c r="O67" s="53"/>
      <c r="P67" s="70"/>
      <c r="R67" s="73"/>
      <c r="S67" s="68"/>
      <c r="T67" s="53"/>
      <c r="U67" s="53"/>
      <c r="V67" s="53"/>
      <c r="W67" s="53"/>
      <c r="X67" s="53"/>
      <c r="Y67" s="53"/>
      <c r="Z67" s="53"/>
      <c r="AA67" s="53"/>
      <c r="AB67" s="53"/>
      <c r="AC67" s="53"/>
      <c r="AD67" s="53"/>
      <c r="AE67" s="53"/>
      <c r="AF67" s="70"/>
    </row>
    <row r="68" spans="2:32" s="65" customFormat="1" ht="15" customHeight="1">
      <c r="B68" s="73"/>
      <c r="C68" s="68"/>
      <c r="D68" s="53"/>
      <c r="E68" s="53"/>
      <c r="F68" s="53"/>
      <c r="G68" s="53"/>
      <c r="H68" s="53"/>
      <c r="I68" s="53"/>
      <c r="J68" s="53"/>
      <c r="K68" s="53"/>
      <c r="L68" s="53"/>
      <c r="M68" s="53"/>
      <c r="N68" s="53"/>
      <c r="O68" s="53"/>
      <c r="P68" s="70"/>
      <c r="R68" s="73"/>
      <c r="S68" s="68"/>
      <c r="T68" s="53"/>
      <c r="U68" s="53"/>
      <c r="V68" s="53"/>
      <c r="W68" s="53"/>
      <c r="X68" s="53"/>
      <c r="Y68" s="53"/>
      <c r="Z68" s="53"/>
      <c r="AA68" s="53"/>
      <c r="AB68" s="53"/>
      <c r="AC68" s="53"/>
      <c r="AD68" s="53"/>
      <c r="AE68" s="53"/>
      <c r="AF68" s="70"/>
    </row>
    <row r="69" spans="2:32" s="65" customFormat="1">
      <c r="B69" s="73"/>
      <c r="C69" s="68"/>
      <c r="D69" s="53"/>
      <c r="E69" s="53"/>
      <c r="F69" s="53"/>
      <c r="G69" s="53"/>
      <c r="H69" s="53"/>
      <c r="I69" s="53"/>
      <c r="J69" s="53"/>
      <c r="K69" s="53"/>
      <c r="L69" s="53"/>
      <c r="M69" s="53"/>
      <c r="N69" s="53"/>
      <c r="O69" s="53"/>
      <c r="P69" s="70"/>
      <c r="R69" s="73"/>
      <c r="S69" s="68"/>
      <c r="T69" s="53"/>
      <c r="U69" s="53"/>
      <c r="V69" s="53"/>
      <c r="W69" s="53"/>
      <c r="X69" s="53"/>
      <c r="Y69" s="53"/>
      <c r="Z69" s="53"/>
      <c r="AA69" s="53"/>
      <c r="AB69" s="53"/>
      <c r="AC69" s="53"/>
      <c r="AD69" s="53"/>
      <c r="AE69" s="53"/>
      <c r="AF69" s="70"/>
    </row>
    <row r="70" spans="2:32" s="65" customFormat="1">
      <c r="B70" s="73"/>
      <c r="C70" s="68"/>
      <c r="D70" s="53"/>
      <c r="E70" s="53"/>
      <c r="F70" s="53"/>
      <c r="G70" s="53"/>
      <c r="H70" s="53"/>
      <c r="I70" s="53"/>
      <c r="J70" s="53"/>
      <c r="K70" s="53"/>
      <c r="L70" s="53"/>
      <c r="M70" s="53"/>
      <c r="N70" s="53"/>
      <c r="O70" s="53"/>
      <c r="P70" s="70"/>
      <c r="R70" s="73"/>
      <c r="S70" s="68"/>
      <c r="T70" s="53"/>
      <c r="U70" s="53"/>
      <c r="V70" s="53"/>
      <c r="W70" s="53"/>
      <c r="X70" s="53"/>
      <c r="Y70" s="53"/>
      <c r="Z70" s="53"/>
      <c r="AA70" s="53"/>
      <c r="AB70" s="53"/>
      <c r="AC70" s="53"/>
      <c r="AD70" s="53"/>
      <c r="AE70" s="53"/>
      <c r="AF70" s="70"/>
    </row>
    <row r="71" spans="2:32" s="65" customFormat="1" ht="15" customHeight="1">
      <c r="B71" s="73"/>
      <c r="C71" s="68"/>
      <c r="D71" s="53"/>
      <c r="E71" s="53"/>
      <c r="F71" s="53"/>
      <c r="G71" s="53"/>
      <c r="H71" s="53"/>
      <c r="I71" s="53"/>
      <c r="J71" s="53"/>
      <c r="K71" s="53"/>
      <c r="L71" s="53"/>
      <c r="M71" s="53"/>
      <c r="N71" s="53"/>
      <c r="O71" s="53"/>
      <c r="P71" s="70"/>
      <c r="R71" s="73"/>
      <c r="S71" s="68"/>
      <c r="T71" s="53"/>
      <c r="U71" s="53"/>
      <c r="V71" s="53"/>
      <c r="W71" s="53"/>
      <c r="X71" s="53"/>
      <c r="Y71" s="53"/>
      <c r="Z71" s="53"/>
      <c r="AA71" s="53"/>
      <c r="AB71" s="53"/>
      <c r="AC71" s="53"/>
      <c r="AD71" s="53"/>
      <c r="AE71" s="53"/>
      <c r="AF71" s="70"/>
    </row>
    <row r="72" spans="2:32" s="65" customFormat="1">
      <c r="B72" s="73"/>
      <c r="C72" s="68"/>
      <c r="D72" s="53"/>
      <c r="E72" s="53"/>
      <c r="F72" s="53"/>
      <c r="G72" s="53"/>
      <c r="H72" s="53"/>
      <c r="I72" s="53"/>
      <c r="J72" s="53"/>
      <c r="K72" s="53"/>
      <c r="L72" s="53"/>
      <c r="M72" s="53"/>
      <c r="N72" s="53"/>
      <c r="O72" s="53"/>
      <c r="P72" s="70"/>
      <c r="R72" s="73"/>
      <c r="S72" s="68"/>
      <c r="T72" s="53"/>
      <c r="U72" s="53"/>
      <c r="V72" s="53"/>
      <c r="W72" s="53"/>
      <c r="X72" s="53"/>
      <c r="Y72" s="53"/>
      <c r="Z72" s="53"/>
      <c r="AA72" s="53"/>
      <c r="AB72" s="53"/>
      <c r="AC72" s="53"/>
      <c r="AD72" s="53"/>
      <c r="AE72" s="53"/>
      <c r="AF72" s="70"/>
    </row>
    <row r="73" spans="2:32" s="65" customFormat="1">
      <c r="B73" s="73"/>
      <c r="C73" s="68"/>
      <c r="D73" s="53"/>
      <c r="E73" s="53"/>
      <c r="F73" s="53"/>
      <c r="G73" s="53"/>
      <c r="H73" s="53"/>
      <c r="I73" s="53"/>
      <c r="J73" s="53"/>
      <c r="K73" s="53"/>
      <c r="L73" s="53"/>
      <c r="M73" s="53"/>
      <c r="N73" s="53"/>
      <c r="O73" s="53"/>
      <c r="P73" s="70"/>
      <c r="R73" s="73"/>
      <c r="S73" s="68"/>
      <c r="T73" s="53"/>
      <c r="U73" s="53"/>
      <c r="V73" s="53"/>
      <c r="W73" s="53"/>
      <c r="X73" s="53"/>
      <c r="Y73" s="53"/>
      <c r="Z73" s="53"/>
      <c r="AA73" s="53"/>
      <c r="AB73" s="53"/>
      <c r="AC73" s="53"/>
      <c r="AD73" s="53"/>
      <c r="AE73" s="53"/>
      <c r="AF73" s="70"/>
    </row>
    <row r="74" spans="2:32" s="65" customFormat="1">
      <c r="D74" s="70"/>
      <c r="E74" s="70"/>
      <c r="F74" s="70"/>
      <c r="G74" s="70"/>
      <c r="H74" s="70"/>
      <c r="I74" s="70"/>
      <c r="J74" s="70"/>
      <c r="K74" s="70"/>
      <c r="L74" s="70"/>
      <c r="M74" s="70"/>
      <c r="N74" s="70"/>
      <c r="O74" s="70"/>
      <c r="P74" s="70"/>
      <c r="T74" s="70"/>
      <c r="U74" s="70"/>
      <c r="V74" s="70"/>
      <c r="W74" s="70"/>
      <c r="X74" s="70"/>
      <c r="Y74" s="70"/>
      <c r="Z74" s="70"/>
      <c r="AA74" s="70"/>
      <c r="AB74" s="70"/>
      <c r="AC74" s="70"/>
      <c r="AD74" s="70"/>
      <c r="AE74" s="70"/>
      <c r="AF74" s="70"/>
    </row>
    <row r="75" spans="2:32" s="65" customFormat="1"/>
    <row r="76" spans="2:32" s="65" customFormat="1" ht="14.45" customHeight="1">
      <c r="B76" s="76"/>
      <c r="C76" s="75"/>
      <c r="D76" s="74"/>
      <c r="E76" s="74"/>
      <c r="F76" s="74"/>
      <c r="G76" s="74"/>
      <c r="H76" s="74"/>
      <c r="I76" s="74"/>
      <c r="J76" s="74"/>
      <c r="K76" s="74"/>
      <c r="L76" s="74"/>
      <c r="M76" s="74"/>
      <c r="N76" s="74"/>
      <c r="O76" s="74"/>
      <c r="R76" s="76"/>
      <c r="S76" s="75"/>
      <c r="T76" s="74"/>
      <c r="U76" s="74"/>
      <c r="V76" s="74"/>
      <c r="W76" s="74"/>
      <c r="X76" s="74"/>
      <c r="Y76" s="74"/>
      <c r="Z76" s="74"/>
      <c r="AA76" s="74"/>
      <c r="AB76" s="74"/>
      <c r="AC76" s="74"/>
      <c r="AD76" s="74"/>
      <c r="AE76" s="74"/>
    </row>
    <row r="77" spans="2:32" s="65" customFormat="1">
      <c r="B77" s="75"/>
      <c r="C77" s="75"/>
      <c r="D77" s="66"/>
      <c r="E77" s="66"/>
      <c r="F77" s="66"/>
      <c r="G77" s="66"/>
      <c r="H77" s="66"/>
      <c r="I77" s="66"/>
      <c r="J77" s="66"/>
      <c r="K77" s="66"/>
      <c r="L77" s="66"/>
      <c r="M77" s="66"/>
      <c r="N77" s="66"/>
      <c r="O77" s="66"/>
      <c r="R77" s="75"/>
      <c r="S77" s="75"/>
      <c r="T77" s="66"/>
      <c r="U77" s="66"/>
      <c r="V77" s="66"/>
      <c r="W77" s="66"/>
      <c r="X77" s="66"/>
      <c r="Y77" s="66"/>
      <c r="Z77" s="66"/>
      <c r="AA77" s="66"/>
      <c r="AB77" s="66"/>
      <c r="AC77" s="66"/>
      <c r="AD77" s="66"/>
      <c r="AE77" s="66"/>
    </row>
    <row r="78" spans="2:32" s="65" customFormat="1">
      <c r="B78" s="75"/>
      <c r="C78" s="75"/>
      <c r="D78" s="59"/>
      <c r="E78" s="59"/>
      <c r="F78" s="59"/>
      <c r="G78" s="59"/>
      <c r="H78" s="59"/>
      <c r="I78" s="59"/>
      <c r="J78" s="59"/>
      <c r="K78" s="59"/>
      <c r="L78" s="59"/>
      <c r="M78" s="59"/>
      <c r="N78" s="59"/>
      <c r="O78" s="59"/>
      <c r="R78" s="75"/>
      <c r="S78" s="75"/>
      <c r="T78" s="59"/>
      <c r="U78" s="59"/>
      <c r="V78" s="59"/>
      <c r="W78" s="59"/>
      <c r="X78" s="59"/>
      <c r="Y78" s="59"/>
      <c r="Z78" s="59"/>
      <c r="AA78" s="59"/>
      <c r="AB78" s="59"/>
      <c r="AC78" s="59"/>
      <c r="AD78" s="59"/>
      <c r="AE78" s="59"/>
    </row>
    <row r="79" spans="2:32" s="65" customFormat="1">
      <c r="B79" s="73"/>
      <c r="C79" s="68"/>
      <c r="D79" s="53"/>
      <c r="E79" s="53"/>
      <c r="F79" s="53"/>
      <c r="G79" s="53"/>
      <c r="H79" s="53"/>
      <c r="I79" s="53"/>
      <c r="J79" s="53"/>
      <c r="K79" s="53"/>
      <c r="L79" s="53"/>
      <c r="M79" s="53"/>
      <c r="N79" s="53"/>
      <c r="O79" s="53"/>
      <c r="P79" s="70"/>
      <c r="R79" s="73"/>
      <c r="S79" s="68"/>
      <c r="T79" s="53"/>
      <c r="U79" s="53"/>
      <c r="V79" s="53"/>
      <c r="W79" s="53"/>
      <c r="X79" s="53"/>
      <c r="Y79" s="53"/>
      <c r="Z79" s="53"/>
      <c r="AA79" s="53"/>
      <c r="AB79" s="53"/>
      <c r="AC79" s="53"/>
      <c r="AD79" s="53"/>
      <c r="AE79" s="53"/>
      <c r="AF79" s="70"/>
    </row>
    <row r="80" spans="2:32" s="65" customFormat="1">
      <c r="B80" s="73"/>
      <c r="C80" s="68"/>
      <c r="D80" s="53"/>
      <c r="E80" s="53"/>
      <c r="F80" s="53"/>
      <c r="G80" s="53"/>
      <c r="H80" s="53"/>
      <c r="I80" s="53"/>
      <c r="J80" s="53"/>
      <c r="K80" s="53"/>
      <c r="L80" s="53"/>
      <c r="M80" s="53"/>
      <c r="N80" s="53"/>
      <c r="O80" s="53"/>
      <c r="P80" s="70"/>
      <c r="R80" s="73"/>
      <c r="S80" s="68"/>
      <c r="T80" s="53"/>
      <c r="U80" s="53"/>
      <c r="V80" s="53"/>
      <c r="W80" s="53"/>
      <c r="X80" s="53"/>
      <c r="Y80" s="53"/>
      <c r="Z80" s="53"/>
      <c r="AA80" s="53"/>
      <c r="AB80" s="53"/>
      <c r="AC80" s="53"/>
      <c r="AD80" s="53"/>
      <c r="AE80" s="53"/>
      <c r="AF80" s="70"/>
    </row>
    <row r="81" spans="2:32" s="65" customFormat="1">
      <c r="B81" s="73"/>
      <c r="C81" s="68"/>
      <c r="D81" s="53"/>
      <c r="E81" s="53"/>
      <c r="F81" s="53"/>
      <c r="G81" s="53"/>
      <c r="H81" s="53"/>
      <c r="I81" s="53"/>
      <c r="J81" s="53"/>
      <c r="K81" s="53"/>
      <c r="L81" s="53"/>
      <c r="M81" s="53"/>
      <c r="N81" s="53"/>
      <c r="O81" s="53"/>
      <c r="P81" s="70"/>
      <c r="R81" s="73"/>
      <c r="S81" s="68"/>
      <c r="T81" s="53"/>
      <c r="U81" s="53"/>
      <c r="V81" s="53"/>
      <c r="W81" s="53"/>
      <c r="X81" s="53"/>
      <c r="Y81" s="53"/>
      <c r="Z81" s="53"/>
      <c r="AA81" s="53"/>
      <c r="AB81" s="53"/>
      <c r="AC81" s="53"/>
      <c r="AD81" s="53"/>
      <c r="AE81" s="53"/>
      <c r="AF81" s="70"/>
    </row>
    <row r="82" spans="2:32" s="65" customFormat="1">
      <c r="B82" s="73"/>
      <c r="C82" s="68"/>
      <c r="D82" s="53"/>
      <c r="E82" s="53"/>
      <c r="F82" s="53"/>
      <c r="G82" s="53"/>
      <c r="H82" s="53"/>
      <c r="I82" s="53"/>
      <c r="J82" s="53"/>
      <c r="K82" s="53"/>
      <c r="L82" s="53"/>
      <c r="M82" s="53"/>
      <c r="N82" s="53"/>
      <c r="O82" s="53"/>
      <c r="P82" s="70"/>
      <c r="R82" s="73"/>
      <c r="S82" s="68"/>
      <c r="T82" s="53"/>
      <c r="U82" s="53"/>
      <c r="V82" s="53"/>
      <c r="W82" s="53"/>
      <c r="X82" s="53"/>
      <c r="Y82" s="53"/>
      <c r="Z82" s="53"/>
      <c r="AA82" s="53"/>
      <c r="AB82" s="53"/>
      <c r="AC82" s="53"/>
      <c r="AD82" s="53"/>
      <c r="AE82" s="53"/>
      <c r="AF82" s="70"/>
    </row>
    <row r="83" spans="2:32" s="65" customFormat="1">
      <c r="B83" s="73"/>
      <c r="C83" s="68"/>
      <c r="D83" s="53"/>
      <c r="E83" s="53"/>
      <c r="F83" s="53"/>
      <c r="G83" s="53"/>
      <c r="H83" s="53"/>
      <c r="I83" s="53"/>
      <c r="J83" s="53"/>
      <c r="K83" s="53"/>
      <c r="L83" s="53"/>
      <c r="M83" s="53"/>
      <c r="N83" s="53"/>
      <c r="O83" s="53"/>
      <c r="P83" s="70"/>
      <c r="R83" s="73"/>
      <c r="S83" s="68"/>
      <c r="T83" s="53"/>
      <c r="U83" s="53"/>
      <c r="V83" s="53"/>
      <c r="W83" s="53"/>
      <c r="X83" s="53"/>
      <c r="Y83" s="53"/>
      <c r="Z83" s="53"/>
      <c r="AA83" s="53"/>
      <c r="AB83" s="53"/>
      <c r="AC83" s="53"/>
      <c r="AD83" s="53"/>
      <c r="AE83" s="53"/>
      <c r="AF83" s="70"/>
    </row>
    <row r="84" spans="2:32" s="65" customFormat="1">
      <c r="B84" s="73"/>
      <c r="C84" s="68"/>
      <c r="D84" s="53"/>
      <c r="E84" s="53"/>
      <c r="F84" s="53"/>
      <c r="G84" s="53"/>
      <c r="H84" s="53"/>
      <c r="I84" s="53"/>
      <c r="J84" s="53"/>
      <c r="K84" s="53"/>
      <c r="L84" s="53"/>
      <c r="M84" s="53"/>
      <c r="N84" s="53"/>
      <c r="O84" s="53"/>
      <c r="P84" s="70"/>
      <c r="R84" s="73"/>
      <c r="S84" s="68"/>
      <c r="T84" s="53"/>
      <c r="U84" s="53"/>
      <c r="V84" s="53"/>
      <c r="W84" s="53"/>
      <c r="X84" s="53"/>
      <c r="Y84" s="53"/>
      <c r="Z84" s="53"/>
      <c r="AA84" s="53"/>
      <c r="AB84" s="53"/>
      <c r="AC84" s="53"/>
      <c r="AD84" s="53"/>
      <c r="AE84" s="53"/>
      <c r="AF84" s="70"/>
    </row>
    <row r="85" spans="2:32" s="65" customFormat="1">
      <c r="B85" s="73"/>
      <c r="C85" s="68"/>
      <c r="D85" s="53"/>
      <c r="E85" s="53"/>
      <c r="F85" s="53"/>
      <c r="G85" s="53"/>
      <c r="H85" s="53"/>
      <c r="I85" s="53"/>
      <c r="J85" s="53"/>
      <c r="K85" s="53"/>
      <c r="L85" s="53"/>
      <c r="M85" s="53"/>
      <c r="N85" s="53"/>
      <c r="O85" s="53"/>
      <c r="P85" s="70"/>
      <c r="R85" s="73"/>
      <c r="S85" s="68"/>
      <c r="T85" s="53"/>
      <c r="U85" s="53"/>
      <c r="V85" s="53"/>
      <c r="W85" s="53"/>
      <c r="X85" s="53"/>
      <c r="Y85" s="53"/>
      <c r="Z85" s="53"/>
      <c r="AA85" s="53"/>
      <c r="AB85" s="53"/>
      <c r="AC85" s="53"/>
      <c r="AD85" s="53"/>
      <c r="AE85" s="53"/>
      <c r="AF85" s="70"/>
    </row>
    <row r="86" spans="2:32" s="65" customFormat="1">
      <c r="B86" s="73"/>
      <c r="C86" s="68"/>
      <c r="D86" s="53"/>
      <c r="E86" s="53"/>
      <c r="F86" s="53"/>
      <c r="G86" s="53"/>
      <c r="H86" s="53"/>
      <c r="I86" s="53"/>
      <c r="J86" s="53"/>
      <c r="K86" s="53"/>
      <c r="L86" s="53"/>
      <c r="M86" s="53"/>
      <c r="N86" s="53"/>
      <c r="O86" s="53"/>
      <c r="P86" s="70"/>
      <c r="R86" s="73"/>
      <c r="S86" s="68"/>
      <c r="T86" s="53"/>
      <c r="U86" s="53"/>
      <c r="V86" s="53"/>
      <c r="W86" s="53"/>
      <c r="X86" s="53"/>
      <c r="Y86" s="53"/>
      <c r="Z86" s="53"/>
      <c r="AA86" s="53"/>
      <c r="AB86" s="53"/>
      <c r="AC86" s="53"/>
      <c r="AD86" s="53"/>
      <c r="AE86" s="53"/>
      <c r="AF86" s="70"/>
    </row>
    <row r="87" spans="2:32" s="65" customFormat="1">
      <c r="B87" s="73"/>
      <c r="C87" s="68"/>
      <c r="D87" s="53"/>
      <c r="E87" s="53"/>
      <c r="F87" s="53"/>
      <c r="G87" s="53"/>
      <c r="H87" s="53"/>
      <c r="I87" s="53"/>
      <c r="J87" s="53"/>
      <c r="K87" s="53"/>
      <c r="L87" s="53"/>
      <c r="M87" s="53"/>
      <c r="N87" s="53"/>
      <c r="O87" s="53"/>
      <c r="P87" s="70"/>
      <c r="R87" s="73"/>
      <c r="S87" s="68"/>
      <c r="T87" s="53"/>
      <c r="U87" s="53"/>
      <c r="V87" s="53"/>
      <c r="W87" s="53"/>
      <c r="X87" s="53"/>
      <c r="Y87" s="53"/>
      <c r="Z87" s="53"/>
      <c r="AA87" s="53"/>
      <c r="AB87" s="53"/>
      <c r="AC87" s="53"/>
      <c r="AD87" s="53"/>
      <c r="AE87" s="53"/>
      <c r="AF87" s="70"/>
    </row>
    <row r="88" spans="2:32" s="65" customFormat="1">
      <c r="B88" s="73"/>
      <c r="C88" s="68"/>
      <c r="D88" s="53"/>
      <c r="E88" s="53"/>
      <c r="F88" s="53"/>
      <c r="G88" s="53"/>
      <c r="H88" s="53"/>
      <c r="I88" s="53"/>
      <c r="J88" s="53"/>
      <c r="K88" s="53"/>
      <c r="L88" s="53"/>
      <c r="M88" s="53"/>
      <c r="N88" s="53"/>
      <c r="O88" s="53"/>
      <c r="P88" s="70"/>
      <c r="R88" s="73"/>
      <c r="S88" s="68"/>
      <c r="T88" s="53"/>
      <c r="U88" s="53"/>
      <c r="V88" s="53"/>
      <c r="W88" s="53"/>
      <c r="X88" s="53"/>
      <c r="Y88" s="53"/>
      <c r="Z88" s="53"/>
      <c r="AA88" s="53"/>
      <c r="AB88" s="53"/>
      <c r="AC88" s="53"/>
      <c r="AD88" s="53"/>
      <c r="AE88" s="53"/>
      <c r="AF88" s="70"/>
    </row>
    <row r="89" spans="2:32" s="65" customFormat="1">
      <c r="B89" s="73"/>
      <c r="C89" s="68"/>
      <c r="D89" s="53"/>
      <c r="E89" s="53"/>
      <c r="F89" s="53"/>
      <c r="G89" s="53"/>
      <c r="H89" s="53"/>
      <c r="I89" s="53"/>
      <c r="J89" s="53"/>
      <c r="K89" s="53"/>
      <c r="L89" s="53"/>
      <c r="M89" s="53"/>
      <c r="N89" s="53"/>
      <c r="O89" s="53"/>
      <c r="P89" s="70"/>
      <c r="R89" s="73"/>
      <c r="S89" s="68"/>
      <c r="T89" s="53"/>
      <c r="U89" s="53"/>
      <c r="V89" s="53"/>
      <c r="W89" s="53"/>
      <c r="X89" s="53"/>
      <c r="Y89" s="53"/>
      <c r="Z89" s="53"/>
      <c r="AA89" s="53"/>
      <c r="AB89" s="53"/>
      <c r="AC89" s="53"/>
      <c r="AD89" s="53"/>
      <c r="AE89" s="53"/>
      <c r="AF89" s="70"/>
    </row>
    <row r="90" spans="2:32" s="65" customFormat="1">
      <c r="B90" s="73"/>
      <c r="C90" s="68"/>
      <c r="D90" s="53"/>
      <c r="E90" s="53"/>
      <c r="F90" s="53"/>
      <c r="G90" s="53"/>
      <c r="H90" s="53"/>
      <c r="I90" s="53"/>
      <c r="J90" s="53"/>
      <c r="K90" s="53"/>
      <c r="L90" s="53"/>
      <c r="M90" s="53"/>
      <c r="N90" s="53"/>
      <c r="O90" s="53"/>
      <c r="P90" s="70"/>
      <c r="R90" s="73"/>
      <c r="S90" s="68"/>
      <c r="T90" s="53"/>
      <c r="U90" s="53"/>
      <c r="V90" s="53"/>
      <c r="W90" s="53"/>
      <c r="X90" s="53"/>
      <c r="Y90" s="53"/>
      <c r="Z90" s="53"/>
      <c r="AA90" s="53"/>
      <c r="AB90" s="53"/>
      <c r="AC90" s="53"/>
      <c r="AD90" s="53"/>
      <c r="AE90" s="53"/>
      <c r="AF90" s="70"/>
    </row>
    <row r="91" spans="2:32" s="65" customFormat="1">
      <c r="B91" s="73"/>
      <c r="C91" s="68"/>
      <c r="D91" s="53"/>
      <c r="E91" s="53"/>
      <c r="F91" s="53"/>
      <c r="G91" s="53"/>
      <c r="H91" s="53"/>
      <c r="I91" s="53"/>
      <c r="J91" s="53"/>
      <c r="K91" s="53"/>
      <c r="L91" s="53"/>
      <c r="M91" s="53"/>
      <c r="N91" s="53"/>
      <c r="O91" s="53"/>
      <c r="P91" s="70"/>
      <c r="R91" s="73"/>
      <c r="S91" s="68"/>
      <c r="T91" s="53"/>
      <c r="U91" s="53"/>
      <c r="V91" s="53"/>
      <c r="W91" s="53"/>
      <c r="X91" s="53"/>
      <c r="Y91" s="53"/>
      <c r="Z91" s="53"/>
      <c r="AA91" s="53"/>
      <c r="AB91" s="53"/>
      <c r="AC91" s="53"/>
      <c r="AD91" s="53"/>
      <c r="AE91" s="53"/>
      <c r="AF91" s="70"/>
    </row>
    <row r="92" spans="2:32" s="65" customFormat="1">
      <c r="D92" s="70"/>
      <c r="E92" s="70"/>
      <c r="F92" s="70"/>
      <c r="G92" s="70"/>
      <c r="H92" s="70"/>
      <c r="I92" s="70"/>
      <c r="J92" s="70"/>
      <c r="K92" s="70"/>
      <c r="L92" s="70"/>
      <c r="M92" s="70"/>
      <c r="N92" s="70"/>
      <c r="O92" s="70"/>
      <c r="P92" s="70"/>
      <c r="T92" s="70"/>
      <c r="U92" s="70"/>
      <c r="V92" s="70"/>
      <c r="W92" s="70"/>
      <c r="X92" s="70"/>
      <c r="Y92" s="70"/>
      <c r="Z92" s="70"/>
      <c r="AA92" s="70"/>
      <c r="AB92" s="70"/>
      <c r="AC92" s="70"/>
      <c r="AD92" s="70"/>
      <c r="AE92" s="70"/>
      <c r="AF92" s="70"/>
    </row>
    <row r="93" spans="2:32" s="65" customFormat="1"/>
    <row r="94" spans="2:32" s="65" customFormat="1" ht="14.45" customHeight="1">
      <c r="B94" s="76"/>
      <c r="C94" s="75"/>
      <c r="D94" s="74"/>
      <c r="E94" s="74"/>
      <c r="F94" s="74"/>
      <c r="G94" s="74"/>
      <c r="H94" s="74"/>
      <c r="I94" s="74"/>
      <c r="J94" s="74"/>
      <c r="K94" s="74"/>
      <c r="L94" s="74"/>
      <c r="M94" s="74"/>
      <c r="N94" s="74"/>
      <c r="O94" s="74"/>
      <c r="R94" s="76"/>
      <c r="S94" s="75"/>
      <c r="T94" s="74"/>
      <c r="U94" s="74"/>
      <c r="V94" s="74"/>
      <c r="W94" s="74"/>
      <c r="X94" s="74"/>
      <c r="Y94" s="74"/>
      <c r="Z94" s="74"/>
      <c r="AA94" s="74"/>
      <c r="AB94" s="74"/>
      <c r="AC94" s="74"/>
      <c r="AD94" s="74"/>
      <c r="AE94" s="74"/>
    </row>
    <row r="95" spans="2:32" s="65" customFormat="1">
      <c r="B95" s="75"/>
      <c r="C95" s="75"/>
      <c r="D95" s="66"/>
      <c r="E95" s="66"/>
      <c r="F95" s="66"/>
      <c r="G95" s="66"/>
      <c r="H95" s="66"/>
      <c r="I95" s="66"/>
      <c r="J95" s="66"/>
      <c r="K95" s="66"/>
      <c r="L95" s="66"/>
      <c r="M95" s="66"/>
      <c r="N95" s="66"/>
      <c r="O95" s="66"/>
      <c r="R95" s="75"/>
      <c r="S95" s="75"/>
      <c r="T95" s="66"/>
      <c r="U95" s="66"/>
      <c r="V95" s="66"/>
      <c r="W95" s="66"/>
      <c r="X95" s="66"/>
      <c r="Y95" s="66"/>
      <c r="Z95" s="66"/>
      <c r="AA95" s="66"/>
      <c r="AB95" s="66"/>
      <c r="AC95" s="66"/>
      <c r="AD95" s="66"/>
      <c r="AE95" s="66"/>
    </row>
    <row r="96" spans="2:32" s="65" customFormat="1">
      <c r="B96" s="75"/>
      <c r="C96" s="75"/>
      <c r="D96" s="59"/>
      <c r="E96" s="59"/>
      <c r="F96" s="59"/>
      <c r="G96" s="59"/>
      <c r="H96" s="59"/>
      <c r="I96" s="59"/>
      <c r="J96" s="59"/>
      <c r="K96" s="59"/>
      <c r="L96" s="59"/>
      <c r="M96" s="59"/>
      <c r="N96" s="59"/>
      <c r="O96" s="59"/>
      <c r="R96" s="75"/>
      <c r="S96" s="75"/>
      <c r="T96" s="59"/>
      <c r="U96" s="59"/>
      <c r="V96" s="59"/>
      <c r="W96" s="59"/>
      <c r="X96" s="59"/>
      <c r="Y96" s="59"/>
      <c r="Z96" s="59"/>
      <c r="AA96" s="59"/>
      <c r="AB96" s="59"/>
      <c r="AC96" s="59"/>
      <c r="AD96" s="59"/>
      <c r="AE96" s="59"/>
    </row>
    <row r="97" spans="2:32" s="65" customFormat="1">
      <c r="B97" s="73"/>
      <c r="C97" s="68"/>
      <c r="D97" s="53"/>
      <c r="E97" s="53"/>
      <c r="F97" s="53"/>
      <c r="G97" s="53"/>
      <c r="H97" s="53"/>
      <c r="I97" s="53"/>
      <c r="J97" s="53"/>
      <c r="K97" s="53"/>
      <c r="L97" s="53"/>
      <c r="M97" s="53"/>
      <c r="N97" s="53"/>
      <c r="O97" s="53"/>
      <c r="P97" s="70"/>
      <c r="R97" s="73"/>
      <c r="S97" s="68"/>
      <c r="T97" s="53"/>
      <c r="U97" s="53"/>
      <c r="V97" s="53"/>
      <c r="W97" s="53"/>
      <c r="X97" s="53"/>
      <c r="Y97" s="53"/>
      <c r="Z97" s="53"/>
      <c r="AA97" s="53"/>
      <c r="AB97" s="53"/>
      <c r="AC97" s="53"/>
      <c r="AD97" s="53"/>
      <c r="AE97" s="53"/>
      <c r="AF97" s="70"/>
    </row>
    <row r="98" spans="2:32" s="65" customFormat="1">
      <c r="B98" s="73"/>
      <c r="C98" s="68"/>
      <c r="D98" s="53"/>
      <c r="E98" s="53"/>
      <c r="F98" s="53"/>
      <c r="G98" s="53"/>
      <c r="H98" s="53"/>
      <c r="I98" s="53"/>
      <c r="J98" s="53"/>
      <c r="K98" s="53"/>
      <c r="L98" s="53"/>
      <c r="M98" s="53"/>
      <c r="N98" s="53"/>
      <c r="O98" s="53"/>
      <c r="P98" s="70"/>
      <c r="R98" s="73"/>
      <c r="S98" s="68"/>
      <c r="T98" s="53"/>
      <c r="U98" s="53"/>
      <c r="V98" s="53"/>
      <c r="W98" s="53"/>
      <c r="X98" s="53"/>
      <c r="Y98" s="53"/>
      <c r="Z98" s="53"/>
      <c r="AA98" s="53"/>
      <c r="AB98" s="53"/>
      <c r="AC98" s="53"/>
      <c r="AD98" s="53"/>
      <c r="AE98" s="53"/>
      <c r="AF98" s="70"/>
    </row>
    <row r="99" spans="2:32" s="65" customFormat="1">
      <c r="B99" s="73"/>
      <c r="C99" s="68"/>
      <c r="D99" s="53"/>
      <c r="E99" s="53"/>
      <c r="F99" s="53"/>
      <c r="G99" s="53"/>
      <c r="H99" s="53"/>
      <c r="I99" s="53"/>
      <c r="J99" s="53"/>
      <c r="K99" s="53"/>
      <c r="L99" s="53"/>
      <c r="M99" s="53"/>
      <c r="N99" s="53"/>
      <c r="O99" s="53"/>
      <c r="P99" s="70"/>
      <c r="R99" s="73"/>
      <c r="S99" s="68"/>
      <c r="T99" s="53"/>
      <c r="U99" s="53"/>
      <c r="V99" s="53"/>
      <c r="W99" s="53"/>
      <c r="X99" s="53"/>
      <c r="Y99" s="53"/>
      <c r="Z99" s="53"/>
      <c r="AA99" s="53"/>
      <c r="AB99" s="53"/>
      <c r="AC99" s="53"/>
      <c r="AD99" s="53"/>
      <c r="AE99" s="53"/>
      <c r="AF99" s="70"/>
    </row>
    <row r="100" spans="2:32" s="65" customFormat="1">
      <c r="B100" s="73"/>
      <c r="C100" s="68"/>
      <c r="D100" s="53"/>
      <c r="E100" s="53"/>
      <c r="F100" s="53"/>
      <c r="G100" s="53"/>
      <c r="H100" s="53"/>
      <c r="I100" s="53"/>
      <c r="J100" s="53"/>
      <c r="K100" s="53"/>
      <c r="L100" s="53"/>
      <c r="M100" s="53"/>
      <c r="N100" s="53"/>
      <c r="O100" s="53"/>
      <c r="P100" s="70"/>
      <c r="R100" s="73"/>
      <c r="S100" s="68"/>
      <c r="T100" s="53"/>
      <c r="U100" s="53"/>
      <c r="V100" s="53"/>
      <c r="W100" s="53"/>
      <c r="X100" s="53"/>
      <c r="Y100" s="53"/>
      <c r="Z100" s="53"/>
      <c r="AA100" s="53"/>
      <c r="AB100" s="53"/>
      <c r="AC100" s="53"/>
      <c r="AD100" s="53"/>
      <c r="AE100" s="53"/>
      <c r="AF100" s="70"/>
    </row>
    <row r="101" spans="2:32" s="65" customFormat="1">
      <c r="B101" s="73"/>
      <c r="C101" s="68"/>
      <c r="D101" s="53"/>
      <c r="E101" s="53"/>
      <c r="F101" s="53"/>
      <c r="G101" s="53"/>
      <c r="H101" s="53"/>
      <c r="I101" s="53"/>
      <c r="J101" s="53"/>
      <c r="K101" s="53"/>
      <c r="L101" s="53"/>
      <c r="M101" s="53"/>
      <c r="N101" s="53"/>
      <c r="O101" s="53"/>
      <c r="P101" s="70"/>
      <c r="R101" s="73"/>
      <c r="S101" s="68"/>
      <c r="T101" s="53"/>
      <c r="U101" s="53"/>
      <c r="V101" s="53"/>
      <c r="W101" s="53"/>
      <c r="X101" s="53"/>
      <c r="Y101" s="53"/>
      <c r="Z101" s="53"/>
      <c r="AA101" s="53"/>
      <c r="AB101" s="53"/>
      <c r="AC101" s="53"/>
      <c r="AD101" s="53"/>
      <c r="AE101" s="53"/>
      <c r="AF101" s="70"/>
    </row>
    <row r="102" spans="2:32" s="65" customFormat="1">
      <c r="B102" s="73"/>
      <c r="C102" s="68"/>
      <c r="D102" s="53"/>
      <c r="E102" s="53"/>
      <c r="F102" s="53"/>
      <c r="G102" s="53"/>
      <c r="H102" s="53"/>
      <c r="I102" s="53"/>
      <c r="J102" s="53"/>
      <c r="K102" s="53"/>
      <c r="L102" s="53"/>
      <c r="M102" s="53"/>
      <c r="N102" s="53"/>
      <c r="O102" s="53"/>
      <c r="P102" s="70"/>
      <c r="R102" s="73"/>
      <c r="S102" s="68"/>
      <c r="T102" s="53"/>
      <c r="U102" s="53"/>
      <c r="V102" s="53"/>
      <c r="W102" s="53"/>
      <c r="X102" s="53"/>
      <c r="Y102" s="53"/>
      <c r="Z102" s="53"/>
      <c r="AA102" s="53"/>
      <c r="AB102" s="53"/>
      <c r="AC102" s="53"/>
      <c r="AD102" s="53"/>
      <c r="AE102" s="53"/>
      <c r="AF102" s="70"/>
    </row>
    <row r="103" spans="2:32" s="65" customFormat="1">
      <c r="B103" s="73"/>
      <c r="C103" s="68"/>
      <c r="D103" s="53"/>
      <c r="E103" s="53"/>
      <c r="F103" s="53"/>
      <c r="G103" s="53"/>
      <c r="H103" s="53"/>
      <c r="I103" s="53"/>
      <c r="J103" s="53"/>
      <c r="K103" s="53"/>
      <c r="L103" s="53"/>
      <c r="M103" s="53"/>
      <c r="N103" s="53"/>
      <c r="O103" s="53"/>
      <c r="P103" s="70"/>
      <c r="R103" s="73"/>
      <c r="S103" s="68"/>
      <c r="T103" s="53"/>
      <c r="U103" s="53"/>
      <c r="V103" s="53"/>
      <c r="W103" s="53"/>
      <c r="X103" s="53"/>
      <c r="Y103" s="53"/>
      <c r="Z103" s="53"/>
      <c r="AA103" s="53"/>
      <c r="AB103" s="53"/>
      <c r="AC103" s="53"/>
      <c r="AD103" s="53"/>
      <c r="AE103" s="53"/>
      <c r="AF103" s="70"/>
    </row>
    <row r="104" spans="2:32" s="65" customFormat="1">
      <c r="B104" s="73"/>
      <c r="C104" s="68"/>
      <c r="D104" s="53"/>
      <c r="E104" s="53"/>
      <c r="F104" s="53"/>
      <c r="G104" s="53"/>
      <c r="H104" s="53"/>
      <c r="I104" s="53"/>
      <c r="J104" s="53"/>
      <c r="K104" s="53"/>
      <c r="L104" s="53"/>
      <c r="M104" s="53"/>
      <c r="N104" s="53"/>
      <c r="O104" s="53"/>
      <c r="P104" s="70"/>
      <c r="R104" s="73"/>
      <c r="S104" s="68"/>
      <c r="T104" s="53"/>
      <c r="U104" s="53"/>
      <c r="V104" s="53"/>
      <c r="W104" s="53"/>
      <c r="X104" s="53"/>
      <c r="Y104" s="53"/>
      <c r="Z104" s="53"/>
      <c r="AA104" s="53"/>
      <c r="AB104" s="53"/>
      <c r="AC104" s="53"/>
      <c r="AD104" s="53"/>
      <c r="AE104" s="53"/>
      <c r="AF104" s="70"/>
    </row>
    <row r="105" spans="2:32" s="65" customFormat="1">
      <c r="B105" s="73"/>
      <c r="C105" s="68"/>
      <c r="D105" s="53"/>
      <c r="E105" s="53"/>
      <c r="F105" s="53"/>
      <c r="G105" s="53"/>
      <c r="H105" s="53"/>
      <c r="I105" s="53"/>
      <c r="J105" s="53"/>
      <c r="K105" s="53"/>
      <c r="L105" s="53"/>
      <c r="M105" s="53"/>
      <c r="N105" s="53"/>
      <c r="O105" s="53"/>
      <c r="P105" s="70"/>
      <c r="R105" s="73"/>
      <c r="S105" s="68"/>
      <c r="T105" s="53"/>
      <c r="U105" s="53"/>
      <c r="V105" s="53"/>
      <c r="W105" s="53"/>
      <c r="X105" s="53"/>
      <c r="Y105" s="53"/>
      <c r="Z105" s="53"/>
      <c r="AA105" s="53"/>
      <c r="AB105" s="53"/>
      <c r="AC105" s="53"/>
      <c r="AD105" s="53"/>
      <c r="AE105" s="53"/>
      <c r="AF105" s="70"/>
    </row>
    <row r="106" spans="2:32" s="65" customFormat="1">
      <c r="B106" s="73"/>
      <c r="C106" s="68"/>
      <c r="D106" s="53"/>
      <c r="E106" s="53"/>
      <c r="F106" s="53"/>
      <c r="G106" s="53"/>
      <c r="H106" s="53"/>
      <c r="I106" s="53"/>
      <c r="J106" s="53"/>
      <c r="K106" s="53"/>
      <c r="L106" s="53"/>
      <c r="M106" s="53"/>
      <c r="N106" s="53"/>
      <c r="O106" s="53"/>
      <c r="P106" s="70"/>
      <c r="R106" s="73"/>
      <c r="S106" s="68"/>
      <c r="T106" s="53"/>
      <c r="U106" s="53"/>
      <c r="V106" s="53"/>
      <c r="W106" s="53"/>
      <c r="X106" s="53"/>
      <c r="Y106" s="53"/>
      <c r="Z106" s="53"/>
      <c r="AA106" s="53"/>
      <c r="AB106" s="53"/>
      <c r="AC106" s="53"/>
      <c r="AD106" s="53"/>
      <c r="AE106" s="53"/>
      <c r="AF106" s="70"/>
    </row>
    <row r="107" spans="2:32" s="65" customFormat="1">
      <c r="B107" s="73"/>
      <c r="C107" s="68"/>
      <c r="D107" s="53"/>
      <c r="E107" s="53"/>
      <c r="F107" s="53"/>
      <c r="G107" s="53"/>
      <c r="H107" s="53"/>
      <c r="I107" s="53"/>
      <c r="J107" s="53"/>
      <c r="K107" s="53"/>
      <c r="L107" s="53"/>
      <c r="M107" s="53"/>
      <c r="N107" s="53"/>
      <c r="O107" s="53"/>
      <c r="P107" s="70"/>
      <c r="R107" s="73"/>
      <c r="S107" s="68"/>
      <c r="T107" s="53"/>
      <c r="U107" s="53"/>
      <c r="V107" s="53"/>
      <c r="W107" s="53"/>
      <c r="X107" s="53"/>
      <c r="Y107" s="53"/>
      <c r="Z107" s="53"/>
      <c r="AA107" s="53"/>
      <c r="AB107" s="53"/>
      <c r="AC107" s="53"/>
      <c r="AD107" s="53"/>
      <c r="AE107" s="53"/>
      <c r="AF107" s="70"/>
    </row>
    <row r="108" spans="2:32" s="65" customFormat="1">
      <c r="B108" s="73"/>
      <c r="C108" s="68"/>
      <c r="D108" s="53"/>
      <c r="E108" s="53"/>
      <c r="F108" s="53"/>
      <c r="G108" s="53"/>
      <c r="H108" s="53"/>
      <c r="I108" s="53"/>
      <c r="J108" s="53"/>
      <c r="K108" s="53"/>
      <c r="L108" s="53"/>
      <c r="M108" s="53"/>
      <c r="N108" s="53"/>
      <c r="O108" s="53"/>
      <c r="P108" s="70"/>
      <c r="R108" s="73"/>
      <c r="S108" s="68"/>
      <c r="T108" s="53"/>
      <c r="U108" s="53"/>
      <c r="V108" s="53"/>
      <c r="W108" s="53"/>
      <c r="X108" s="53"/>
      <c r="Y108" s="53"/>
      <c r="Z108" s="53"/>
      <c r="AA108" s="53"/>
      <c r="AB108" s="53"/>
      <c r="AC108" s="53"/>
      <c r="AD108" s="53"/>
      <c r="AE108" s="53"/>
      <c r="AF108" s="70"/>
    </row>
    <row r="109" spans="2:32" s="65" customFormat="1">
      <c r="B109" s="73"/>
      <c r="C109" s="68"/>
      <c r="D109" s="53"/>
      <c r="E109" s="53"/>
      <c r="F109" s="53"/>
      <c r="G109" s="53"/>
      <c r="H109" s="53"/>
      <c r="I109" s="53"/>
      <c r="J109" s="53"/>
      <c r="K109" s="53"/>
      <c r="L109" s="53"/>
      <c r="M109" s="53"/>
      <c r="N109" s="53"/>
      <c r="O109" s="53"/>
      <c r="P109" s="70"/>
      <c r="R109" s="73"/>
      <c r="S109" s="68"/>
      <c r="T109" s="53"/>
      <c r="U109" s="53"/>
      <c r="V109" s="53"/>
      <c r="W109" s="53"/>
      <c r="X109" s="53"/>
      <c r="Y109" s="53"/>
      <c r="Z109" s="53"/>
      <c r="AA109" s="53"/>
      <c r="AB109" s="53"/>
      <c r="AC109" s="53"/>
      <c r="AD109" s="53"/>
      <c r="AE109" s="53"/>
      <c r="AF109" s="70"/>
    </row>
    <row r="110" spans="2:32" s="65" customFormat="1">
      <c r="D110" s="70"/>
      <c r="E110" s="70"/>
      <c r="F110" s="70"/>
      <c r="G110" s="70"/>
      <c r="H110" s="70"/>
      <c r="I110" s="70"/>
      <c r="J110" s="70"/>
      <c r="K110" s="70"/>
      <c r="L110" s="70"/>
      <c r="M110" s="70"/>
      <c r="N110" s="70"/>
      <c r="O110" s="70"/>
      <c r="P110" s="70"/>
      <c r="T110" s="70"/>
      <c r="U110" s="70"/>
      <c r="V110" s="70"/>
      <c r="W110" s="70"/>
      <c r="X110" s="70"/>
      <c r="Y110" s="70"/>
      <c r="Z110" s="70"/>
      <c r="AA110" s="70"/>
      <c r="AB110" s="70"/>
      <c r="AC110" s="70"/>
      <c r="AD110" s="70"/>
      <c r="AE110" s="70"/>
      <c r="AF110" s="70"/>
    </row>
    <row r="111" spans="2:32" s="65" customFormat="1"/>
    <row r="112" spans="2:32" s="65" customFormat="1" ht="14.45" customHeight="1">
      <c r="B112" s="76"/>
      <c r="C112" s="75"/>
      <c r="D112" s="74"/>
      <c r="E112" s="74"/>
      <c r="F112" s="74"/>
      <c r="G112" s="74"/>
      <c r="H112" s="74"/>
      <c r="I112" s="74"/>
      <c r="J112" s="74"/>
      <c r="K112" s="74"/>
      <c r="L112" s="74"/>
      <c r="M112" s="74"/>
      <c r="N112" s="74"/>
      <c r="O112" s="74"/>
      <c r="R112" s="76"/>
      <c r="S112" s="75"/>
      <c r="T112" s="74"/>
      <c r="U112" s="74"/>
      <c r="V112" s="74"/>
      <c r="W112" s="74"/>
      <c r="X112" s="74"/>
      <c r="Y112" s="74"/>
      <c r="Z112" s="74"/>
      <c r="AA112" s="74"/>
      <c r="AB112" s="74"/>
      <c r="AC112" s="74"/>
      <c r="AD112" s="74"/>
      <c r="AE112" s="74"/>
    </row>
    <row r="113" spans="2:32" s="65" customFormat="1">
      <c r="B113" s="75"/>
      <c r="C113" s="75"/>
      <c r="D113" s="66"/>
      <c r="E113" s="66"/>
      <c r="F113" s="66"/>
      <c r="G113" s="66"/>
      <c r="H113" s="66"/>
      <c r="I113" s="66"/>
      <c r="J113" s="66"/>
      <c r="K113" s="66"/>
      <c r="L113" s="66"/>
      <c r="M113" s="66"/>
      <c r="N113" s="66"/>
      <c r="O113" s="66"/>
      <c r="R113" s="75"/>
      <c r="S113" s="75"/>
      <c r="T113" s="66"/>
      <c r="U113" s="66"/>
      <c r="V113" s="66"/>
      <c r="W113" s="66"/>
      <c r="X113" s="66"/>
      <c r="Y113" s="66"/>
      <c r="Z113" s="66"/>
      <c r="AA113" s="66"/>
      <c r="AB113" s="66"/>
      <c r="AC113" s="66"/>
      <c r="AD113" s="66"/>
      <c r="AE113" s="66"/>
    </row>
    <row r="114" spans="2:32" s="65" customFormat="1">
      <c r="B114" s="75"/>
      <c r="C114" s="75"/>
      <c r="D114" s="59"/>
      <c r="E114" s="59"/>
      <c r="F114" s="59"/>
      <c r="G114" s="59"/>
      <c r="H114" s="59"/>
      <c r="I114" s="59"/>
      <c r="J114" s="59"/>
      <c r="K114" s="59"/>
      <c r="L114" s="59"/>
      <c r="M114" s="59"/>
      <c r="N114" s="59"/>
      <c r="O114" s="59"/>
      <c r="R114" s="75"/>
      <c r="S114" s="75"/>
      <c r="T114" s="59"/>
      <c r="U114" s="59"/>
      <c r="V114" s="59"/>
      <c r="W114" s="59"/>
      <c r="X114" s="59"/>
      <c r="Y114" s="59"/>
      <c r="Z114" s="59"/>
      <c r="AA114" s="59"/>
      <c r="AB114" s="59"/>
      <c r="AC114" s="59"/>
      <c r="AD114" s="59"/>
      <c r="AE114" s="59"/>
    </row>
    <row r="115" spans="2:32" s="65" customFormat="1">
      <c r="B115" s="73"/>
      <c r="C115" s="68"/>
      <c r="D115" s="53"/>
      <c r="E115" s="53"/>
      <c r="F115" s="53"/>
      <c r="G115" s="53"/>
      <c r="H115" s="53"/>
      <c r="I115" s="53"/>
      <c r="J115" s="53"/>
      <c r="K115" s="53"/>
      <c r="L115" s="53"/>
      <c r="M115" s="53"/>
      <c r="N115" s="53"/>
      <c r="O115" s="53"/>
      <c r="P115" s="70"/>
      <c r="R115" s="73"/>
      <c r="S115" s="68"/>
      <c r="T115" s="53"/>
      <c r="U115" s="53"/>
      <c r="V115" s="53"/>
      <c r="W115" s="53"/>
      <c r="X115" s="53"/>
      <c r="Y115" s="53"/>
      <c r="Z115" s="53"/>
      <c r="AA115" s="53"/>
      <c r="AB115" s="53"/>
      <c r="AC115" s="53"/>
      <c r="AD115" s="53"/>
      <c r="AE115" s="53"/>
      <c r="AF115" s="70"/>
    </row>
    <row r="116" spans="2:32" s="65" customFormat="1">
      <c r="B116" s="73"/>
      <c r="C116" s="68"/>
      <c r="D116" s="53"/>
      <c r="E116" s="53"/>
      <c r="F116" s="53"/>
      <c r="G116" s="53"/>
      <c r="H116" s="53"/>
      <c r="I116" s="53"/>
      <c r="J116" s="53"/>
      <c r="K116" s="53"/>
      <c r="L116" s="53"/>
      <c r="M116" s="53"/>
      <c r="N116" s="53"/>
      <c r="O116" s="53"/>
      <c r="P116" s="70"/>
      <c r="R116" s="73"/>
      <c r="S116" s="68"/>
      <c r="T116" s="53"/>
      <c r="U116" s="53"/>
      <c r="V116" s="53"/>
      <c r="W116" s="53"/>
      <c r="X116" s="53"/>
      <c r="Y116" s="53"/>
      <c r="Z116" s="53"/>
      <c r="AA116" s="53"/>
      <c r="AB116" s="53"/>
      <c r="AC116" s="53"/>
      <c r="AD116" s="53"/>
      <c r="AE116" s="53"/>
      <c r="AF116" s="70"/>
    </row>
    <row r="117" spans="2:32" s="65" customFormat="1">
      <c r="B117" s="73"/>
      <c r="C117" s="68"/>
      <c r="D117" s="53"/>
      <c r="E117" s="53"/>
      <c r="F117" s="53"/>
      <c r="G117" s="53"/>
      <c r="H117" s="53"/>
      <c r="I117" s="53"/>
      <c r="J117" s="53"/>
      <c r="K117" s="53"/>
      <c r="L117" s="53"/>
      <c r="M117" s="53"/>
      <c r="N117" s="53"/>
      <c r="O117" s="53"/>
      <c r="P117" s="70"/>
      <c r="R117" s="73"/>
      <c r="S117" s="68"/>
      <c r="T117" s="53"/>
      <c r="U117" s="53"/>
      <c r="V117" s="53"/>
      <c r="W117" s="53"/>
      <c r="X117" s="53"/>
      <c r="Y117" s="53"/>
      <c r="Z117" s="53"/>
      <c r="AA117" s="53"/>
      <c r="AB117" s="53"/>
      <c r="AC117" s="53"/>
      <c r="AD117" s="53"/>
      <c r="AE117" s="53"/>
      <c r="AF117" s="70"/>
    </row>
    <row r="118" spans="2:32" s="65" customFormat="1">
      <c r="B118" s="73"/>
      <c r="C118" s="68"/>
      <c r="D118" s="53"/>
      <c r="E118" s="53"/>
      <c r="F118" s="53"/>
      <c r="G118" s="53"/>
      <c r="H118" s="53"/>
      <c r="I118" s="53"/>
      <c r="J118" s="53"/>
      <c r="K118" s="53"/>
      <c r="L118" s="53"/>
      <c r="M118" s="53"/>
      <c r="N118" s="53"/>
      <c r="O118" s="53"/>
      <c r="P118" s="70"/>
      <c r="R118" s="73"/>
      <c r="S118" s="68"/>
      <c r="T118" s="53"/>
      <c r="U118" s="53"/>
      <c r="V118" s="53"/>
      <c r="W118" s="53"/>
      <c r="X118" s="53"/>
      <c r="Y118" s="53"/>
      <c r="Z118" s="53"/>
      <c r="AA118" s="53"/>
      <c r="AB118" s="53"/>
      <c r="AC118" s="53"/>
      <c r="AD118" s="53"/>
      <c r="AE118" s="53"/>
      <c r="AF118" s="70"/>
    </row>
    <row r="119" spans="2:32" s="65" customFormat="1">
      <c r="B119" s="73"/>
      <c r="C119" s="68"/>
      <c r="D119" s="53"/>
      <c r="E119" s="53"/>
      <c r="F119" s="53"/>
      <c r="G119" s="53"/>
      <c r="H119" s="53"/>
      <c r="I119" s="53"/>
      <c r="J119" s="53"/>
      <c r="K119" s="53"/>
      <c r="L119" s="53"/>
      <c r="M119" s="53"/>
      <c r="N119" s="53"/>
      <c r="O119" s="53"/>
      <c r="P119" s="70"/>
      <c r="R119" s="73"/>
      <c r="S119" s="68"/>
      <c r="T119" s="53"/>
      <c r="U119" s="53"/>
      <c r="V119" s="53"/>
      <c r="W119" s="53"/>
      <c r="X119" s="53"/>
      <c r="Y119" s="53"/>
      <c r="Z119" s="53"/>
      <c r="AA119" s="53"/>
      <c r="AB119" s="53"/>
      <c r="AC119" s="53"/>
      <c r="AD119" s="53"/>
      <c r="AE119" s="53"/>
      <c r="AF119" s="70"/>
    </row>
    <row r="120" spans="2:32" s="65" customFormat="1">
      <c r="B120" s="73"/>
      <c r="C120" s="68"/>
      <c r="D120" s="53"/>
      <c r="E120" s="53"/>
      <c r="F120" s="53"/>
      <c r="G120" s="53"/>
      <c r="H120" s="53"/>
      <c r="I120" s="53"/>
      <c r="J120" s="53"/>
      <c r="K120" s="53"/>
      <c r="L120" s="53"/>
      <c r="M120" s="53"/>
      <c r="N120" s="53"/>
      <c r="O120" s="53"/>
      <c r="P120" s="70"/>
      <c r="R120" s="73"/>
      <c r="S120" s="68"/>
      <c r="T120" s="53"/>
      <c r="U120" s="53"/>
      <c r="V120" s="53"/>
      <c r="W120" s="53"/>
      <c r="X120" s="53"/>
      <c r="Y120" s="53"/>
      <c r="Z120" s="53"/>
      <c r="AA120" s="53"/>
      <c r="AB120" s="53"/>
      <c r="AC120" s="53"/>
      <c r="AD120" s="53"/>
      <c r="AE120" s="53"/>
      <c r="AF120" s="70"/>
    </row>
    <row r="121" spans="2:32" s="65" customFormat="1">
      <c r="B121" s="73"/>
      <c r="C121" s="68"/>
      <c r="D121" s="53"/>
      <c r="E121" s="53"/>
      <c r="F121" s="53"/>
      <c r="G121" s="53"/>
      <c r="H121" s="53"/>
      <c r="I121" s="53"/>
      <c r="J121" s="53"/>
      <c r="K121" s="53"/>
      <c r="L121" s="53"/>
      <c r="M121" s="53"/>
      <c r="N121" s="53"/>
      <c r="O121" s="53"/>
      <c r="P121" s="70"/>
      <c r="R121" s="73"/>
      <c r="S121" s="68"/>
      <c r="T121" s="53"/>
      <c r="U121" s="53"/>
      <c r="V121" s="53"/>
      <c r="W121" s="53"/>
      <c r="X121" s="53"/>
      <c r="Y121" s="53"/>
      <c r="Z121" s="53"/>
      <c r="AA121" s="53"/>
      <c r="AB121" s="53"/>
      <c r="AC121" s="53"/>
      <c r="AD121" s="53"/>
      <c r="AE121" s="53"/>
      <c r="AF121" s="70"/>
    </row>
    <row r="122" spans="2:32" s="65" customFormat="1">
      <c r="B122" s="73"/>
      <c r="C122" s="68"/>
      <c r="D122" s="53"/>
      <c r="E122" s="53"/>
      <c r="F122" s="53"/>
      <c r="G122" s="53"/>
      <c r="H122" s="53"/>
      <c r="I122" s="53"/>
      <c r="J122" s="53"/>
      <c r="K122" s="53"/>
      <c r="L122" s="53"/>
      <c r="M122" s="53"/>
      <c r="N122" s="53"/>
      <c r="O122" s="53"/>
      <c r="P122" s="70"/>
      <c r="R122" s="73"/>
      <c r="S122" s="68"/>
      <c r="T122" s="53"/>
      <c r="U122" s="53"/>
      <c r="V122" s="53"/>
      <c r="W122" s="53"/>
      <c r="X122" s="53"/>
      <c r="Y122" s="53"/>
      <c r="Z122" s="53"/>
      <c r="AA122" s="53"/>
      <c r="AB122" s="53"/>
      <c r="AC122" s="53"/>
      <c r="AD122" s="53"/>
      <c r="AE122" s="53"/>
      <c r="AF122" s="70"/>
    </row>
    <row r="123" spans="2:32" s="65" customFormat="1">
      <c r="B123" s="73"/>
      <c r="C123" s="68"/>
      <c r="D123" s="53"/>
      <c r="E123" s="53"/>
      <c r="F123" s="53"/>
      <c r="G123" s="53"/>
      <c r="H123" s="53"/>
      <c r="I123" s="53"/>
      <c r="J123" s="53"/>
      <c r="K123" s="53"/>
      <c r="L123" s="53"/>
      <c r="M123" s="53"/>
      <c r="N123" s="53"/>
      <c r="O123" s="53"/>
      <c r="P123" s="70"/>
      <c r="R123" s="73"/>
      <c r="S123" s="68"/>
      <c r="T123" s="53"/>
      <c r="U123" s="53"/>
      <c r="V123" s="53"/>
      <c r="W123" s="53"/>
      <c r="X123" s="53"/>
      <c r="Y123" s="53"/>
      <c r="Z123" s="53"/>
      <c r="AA123" s="53"/>
      <c r="AB123" s="53"/>
      <c r="AC123" s="53"/>
      <c r="AD123" s="53"/>
      <c r="AE123" s="53"/>
      <c r="AF123" s="70"/>
    </row>
    <row r="124" spans="2:32" s="65" customFormat="1">
      <c r="B124" s="73"/>
      <c r="C124" s="68"/>
      <c r="D124" s="53"/>
      <c r="E124" s="53"/>
      <c r="F124" s="53"/>
      <c r="G124" s="53"/>
      <c r="H124" s="53"/>
      <c r="I124" s="53"/>
      <c r="J124" s="53"/>
      <c r="K124" s="53"/>
      <c r="L124" s="53"/>
      <c r="M124" s="53"/>
      <c r="N124" s="53"/>
      <c r="O124" s="53"/>
      <c r="P124" s="70"/>
      <c r="R124" s="73"/>
      <c r="S124" s="68"/>
      <c r="T124" s="53"/>
      <c r="U124" s="53"/>
      <c r="V124" s="53"/>
      <c r="W124" s="53"/>
      <c r="X124" s="53"/>
      <c r="Y124" s="53"/>
      <c r="Z124" s="53"/>
      <c r="AA124" s="53"/>
      <c r="AB124" s="53"/>
      <c r="AC124" s="53"/>
      <c r="AD124" s="53"/>
      <c r="AE124" s="53"/>
      <c r="AF124" s="70"/>
    </row>
    <row r="125" spans="2:32" s="65" customFormat="1">
      <c r="B125" s="73"/>
      <c r="C125" s="68"/>
      <c r="D125" s="53"/>
      <c r="E125" s="53"/>
      <c r="F125" s="53"/>
      <c r="G125" s="53"/>
      <c r="H125" s="53"/>
      <c r="I125" s="53"/>
      <c r="J125" s="53"/>
      <c r="K125" s="53"/>
      <c r="L125" s="53"/>
      <c r="M125" s="53"/>
      <c r="N125" s="53"/>
      <c r="O125" s="53"/>
      <c r="P125" s="70"/>
      <c r="R125" s="73"/>
      <c r="S125" s="68"/>
      <c r="T125" s="53"/>
      <c r="U125" s="53"/>
      <c r="V125" s="53"/>
      <c r="W125" s="53"/>
      <c r="X125" s="53"/>
      <c r="Y125" s="53"/>
      <c r="Z125" s="53"/>
      <c r="AA125" s="53"/>
      <c r="AB125" s="53"/>
      <c r="AC125" s="53"/>
      <c r="AD125" s="53"/>
      <c r="AE125" s="53"/>
      <c r="AF125" s="70"/>
    </row>
    <row r="126" spans="2:32" s="65" customFormat="1">
      <c r="B126" s="73"/>
      <c r="C126" s="68"/>
      <c r="D126" s="53"/>
      <c r="E126" s="53"/>
      <c r="F126" s="53"/>
      <c r="G126" s="53"/>
      <c r="H126" s="53"/>
      <c r="I126" s="53"/>
      <c r="J126" s="53"/>
      <c r="K126" s="53"/>
      <c r="L126" s="53"/>
      <c r="M126" s="53"/>
      <c r="N126" s="53"/>
      <c r="O126" s="53"/>
      <c r="P126" s="70"/>
      <c r="R126" s="73"/>
      <c r="S126" s="68"/>
      <c r="T126" s="53"/>
      <c r="U126" s="53"/>
      <c r="V126" s="53"/>
      <c r="W126" s="53"/>
      <c r="X126" s="53"/>
      <c r="Y126" s="53"/>
      <c r="Z126" s="53"/>
      <c r="AA126" s="53"/>
      <c r="AB126" s="53"/>
      <c r="AC126" s="53"/>
      <c r="AD126" s="53"/>
      <c r="AE126" s="53"/>
      <c r="AF126" s="70"/>
    </row>
    <row r="127" spans="2:32" s="65" customFormat="1">
      <c r="B127" s="73"/>
      <c r="C127" s="68"/>
      <c r="D127" s="53"/>
      <c r="E127" s="53"/>
      <c r="F127" s="53"/>
      <c r="G127" s="53"/>
      <c r="H127" s="53"/>
      <c r="I127" s="53"/>
      <c r="J127" s="53"/>
      <c r="K127" s="53"/>
      <c r="L127" s="53"/>
      <c r="M127" s="53"/>
      <c r="N127" s="53"/>
      <c r="O127" s="53"/>
      <c r="P127" s="70"/>
      <c r="R127" s="73"/>
      <c r="S127" s="68"/>
      <c r="T127" s="53"/>
      <c r="U127" s="53"/>
      <c r="V127" s="53"/>
      <c r="W127" s="53"/>
      <c r="X127" s="53"/>
      <c r="Y127" s="53"/>
      <c r="Z127" s="53"/>
      <c r="AA127" s="53"/>
      <c r="AB127" s="53"/>
      <c r="AC127" s="53"/>
      <c r="AD127" s="53"/>
      <c r="AE127" s="53"/>
      <c r="AF127" s="70"/>
    </row>
    <row r="128" spans="2:32" s="65" customFormat="1">
      <c r="D128" s="70"/>
      <c r="E128" s="70"/>
      <c r="F128" s="70"/>
      <c r="G128" s="70"/>
      <c r="H128" s="70"/>
      <c r="I128" s="70"/>
      <c r="J128" s="70"/>
      <c r="K128" s="70"/>
      <c r="L128" s="70"/>
      <c r="M128" s="70"/>
      <c r="N128" s="70"/>
      <c r="O128" s="70"/>
      <c r="P128" s="70"/>
      <c r="T128" s="70"/>
      <c r="U128" s="70"/>
      <c r="V128" s="70"/>
      <c r="W128" s="70"/>
      <c r="X128" s="70"/>
      <c r="Y128" s="70"/>
      <c r="Z128" s="70"/>
      <c r="AA128" s="70"/>
      <c r="AB128" s="70"/>
      <c r="AC128" s="70"/>
      <c r="AD128" s="70"/>
      <c r="AE128" s="70"/>
      <c r="AF128" s="70"/>
    </row>
    <row r="129" s="65" customFormat="1"/>
    <row r="130" s="65" customFormat="1"/>
    <row r="131" s="65" customFormat="1"/>
    <row r="132" s="65" customFormat="1"/>
    <row r="133" s="65" customFormat="1"/>
    <row r="134" s="65" customFormat="1"/>
    <row r="135" s="65" customFormat="1"/>
    <row r="136" s="65" customFormat="1"/>
    <row r="137" s="65" customFormat="1"/>
    <row r="138" s="65" customFormat="1"/>
    <row r="139" s="65" customFormat="1"/>
    <row r="140" s="65" customFormat="1"/>
    <row r="141" s="65" customFormat="1"/>
    <row r="142" s="65" customFormat="1"/>
    <row r="143" s="65" customFormat="1"/>
    <row r="144" s="65" customFormat="1"/>
    <row r="145" s="65" customFormat="1"/>
    <row r="146" s="65" customFormat="1"/>
    <row r="147" s="65" customFormat="1"/>
    <row r="148" s="65" customFormat="1"/>
    <row r="149" s="65" customFormat="1"/>
    <row r="150" s="65" customFormat="1"/>
    <row r="151" s="65" customFormat="1"/>
    <row r="152" s="65" customFormat="1"/>
    <row r="153" s="65" customFormat="1"/>
    <row r="154" s="65" customFormat="1"/>
    <row r="155" s="65" customFormat="1"/>
    <row r="156" s="65" customFormat="1"/>
    <row r="157" s="65" customFormat="1"/>
    <row r="158" s="65" customFormat="1"/>
    <row r="159" s="65" customFormat="1"/>
    <row r="160" s="65" customFormat="1"/>
    <row r="161" s="65" customFormat="1"/>
    <row r="162" s="65" customFormat="1"/>
    <row r="163" s="65" customFormat="1"/>
    <row r="164" s="65" customFormat="1"/>
    <row r="165" s="65" customFormat="1"/>
    <row r="166" s="65" customFormat="1"/>
    <row r="167" s="65" customFormat="1"/>
    <row r="168" s="65" customFormat="1"/>
    <row r="169" s="65" customFormat="1"/>
    <row r="170" s="65" customFormat="1"/>
    <row r="171" s="65" customFormat="1"/>
    <row r="172" s="65" customFormat="1"/>
    <row r="173" s="65" customFormat="1"/>
    <row r="174" s="65" customFormat="1"/>
    <row r="175" s="65" customFormat="1"/>
    <row r="176" s="65" customFormat="1"/>
    <row r="177" s="65" customFormat="1"/>
    <row r="178" s="65" customFormat="1"/>
    <row r="179" s="65" customFormat="1"/>
  </sheetData>
  <sheetProtection password="E678" sheet="1" objects="1" scenarios="1"/>
  <mergeCells count="14">
    <mergeCell ref="M2:O3"/>
    <mergeCell ref="F21:L22"/>
    <mergeCell ref="M21:O22"/>
    <mergeCell ref="B2:C4"/>
    <mergeCell ref="B5:B7"/>
    <mergeCell ref="B8:B11"/>
    <mergeCell ref="D2:E3"/>
    <mergeCell ref="F2:L3"/>
    <mergeCell ref="B27:B30"/>
    <mergeCell ref="B31:B36"/>
    <mergeCell ref="B12:B17"/>
    <mergeCell ref="B21:C23"/>
    <mergeCell ref="D21:E22"/>
    <mergeCell ref="B24:B2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AG179"/>
  <sheetViews>
    <sheetView topLeftCell="A18" zoomScale="80" zoomScaleNormal="80" workbookViewId="0">
      <selection activeCell="D21" sqref="D21:O23"/>
    </sheetView>
  </sheetViews>
  <sheetFormatPr defaultColWidth="9.140625" defaultRowHeight="15"/>
  <cols>
    <col min="1" max="1" width="9.140625" style="56"/>
    <col min="2" max="2" width="15.7109375" style="56" customWidth="1"/>
    <col min="3" max="3" width="48.7109375" style="56" customWidth="1"/>
    <col min="4" max="17" width="9.140625" style="56"/>
    <col min="18" max="18" width="15.7109375" style="65" customWidth="1"/>
    <col min="19" max="19" width="48.7109375" style="65" customWidth="1"/>
    <col min="20" max="33" width="9.140625" style="65"/>
    <col min="34" max="16384" width="9.140625" style="56"/>
  </cols>
  <sheetData>
    <row r="1" spans="2:32">
      <c r="D1" s="56" t="s">
        <v>72</v>
      </c>
    </row>
    <row r="2" spans="2:32" ht="15" customHeight="1">
      <c r="B2" s="107" t="s">
        <v>62</v>
      </c>
      <c r="C2" s="105"/>
      <c r="D2" s="103" t="s">
        <v>0</v>
      </c>
      <c r="E2" s="103"/>
      <c r="F2" s="103" t="s">
        <v>1</v>
      </c>
      <c r="G2" s="103"/>
      <c r="H2" s="103"/>
      <c r="I2" s="103"/>
      <c r="J2" s="103"/>
      <c r="K2" s="103"/>
      <c r="L2" s="103"/>
      <c r="M2" s="103" t="s">
        <v>2</v>
      </c>
      <c r="N2" s="103"/>
      <c r="O2" s="103"/>
      <c r="R2" s="76"/>
      <c r="S2" s="75"/>
      <c r="T2" s="74"/>
      <c r="U2" s="74"/>
      <c r="V2" s="74"/>
      <c r="W2" s="74"/>
      <c r="X2" s="74"/>
      <c r="Y2" s="74"/>
      <c r="Z2" s="74"/>
      <c r="AA2" s="74"/>
      <c r="AB2" s="74"/>
      <c r="AC2" s="74"/>
      <c r="AD2" s="74"/>
      <c r="AE2" s="74"/>
    </row>
    <row r="3" spans="2:32">
      <c r="B3" s="105"/>
      <c r="C3" s="105"/>
      <c r="D3" s="103"/>
      <c r="E3" s="103"/>
      <c r="F3" s="103"/>
      <c r="G3" s="103"/>
      <c r="H3" s="103"/>
      <c r="I3" s="103"/>
      <c r="J3" s="103"/>
      <c r="K3" s="103"/>
      <c r="L3" s="103"/>
      <c r="M3" s="103"/>
      <c r="N3" s="103"/>
      <c r="O3" s="103"/>
      <c r="R3" s="75"/>
      <c r="S3" s="75"/>
      <c r="T3" s="66"/>
      <c r="U3" s="66"/>
      <c r="V3" s="66"/>
      <c r="W3" s="66"/>
      <c r="X3" s="66"/>
      <c r="Y3" s="66"/>
      <c r="Z3" s="66"/>
      <c r="AA3" s="66"/>
      <c r="AB3" s="66"/>
      <c r="AC3" s="66"/>
      <c r="AD3" s="66"/>
      <c r="AE3" s="66"/>
    </row>
    <row r="4" spans="2:32" ht="138">
      <c r="B4" s="105"/>
      <c r="C4" s="105"/>
      <c r="D4" s="97" t="s">
        <v>102</v>
      </c>
      <c r="E4" s="97" t="s">
        <v>103</v>
      </c>
      <c r="F4" s="97" t="s">
        <v>104</v>
      </c>
      <c r="G4" s="97" t="s">
        <v>105</v>
      </c>
      <c r="H4" s="97" t="s">
        <v>106</v>
      </c>
      <c r="I4" s="97" t="s">
        <v>107</v>
      </c>
      <c r="J4" s="97" t="s">
        <v>108</v>
      </c>
      <c r="K4" s="97" t="s">
        <v>12</v>
      </c>
      <c r="L4" s="97" t="s">
        <v>109</v>
      </c>
      <c r="M4" s="97" t="s">
        <v>110</v>
      </c>
      <c r="N4" s="97" t="s">
        <v>111</v>
      </c>
      <c r="O4" s="97" t="s">
        <v>112</v>
      </c>
      <c r="R4" s="75"/>
      <c r="S4" s="75"/>
      <c r="T4" s="59"/>
      <c r="U4" s="59"/>
      <c r="V4" s="59"/>
      <c r="W4" s="59"/>
      <c r="X4" s="59"/>
      <c r="Y4" s="59"/>
      <c r="Z4" s="59"/>
      <c r="AA4" s="59"/>
      <c r="AB4" s="59"/>
      <c r="AC4" s="59"/>
      <c r="AD4" s="59"/>
      <c r="AE4" s="59"/>
    </row>
    <row r="5" spans="2:32" ht="15" customHeight="1">
      <c r="B5" s="102" t="s">
        <v>36</v>
      </c>
      <c r="C5" s="80" t="s">
        <v>17</v>
      </c>
      <c r="D5" s="93">
        <f>(((('Indicator 0'!$P$20*'Indicator 0'!F4)+(Abrasion_indicator!$K$28*Abrasion_indicator!F4))/('Indicator 0'!F4+Abrasion_indicator!F4))*'Wellbeing Base'!F4)*'Ecosystem Area'!$H20/10000</f>
        <v>1375.203861674014</v>
      </c>
      <c r="E5" s="93">
        <f>(((('Indicator 0'!$P$20*'Indicator 0'!G4)+(Abrasion_indicator!$K$28*Abrasion_indicator!G4))/('Indicator 0'!G4+Abrasion_indicator!G4))*'Wellbeing Base'!G4)*'Ecosystem Area'!$H20/10000</f>
        <v>15.6926747836588</v>
      </c>
      <c r="F5" s="93">
        <f>(((('Indicator 0'!$P$20*'Indicator 0'!H4)+(Abrasion_indicator!$K$28*Abrasion_indicator!H4))/('Indicator 0'!H4+Abrasion_indicator!H4))*'Wellbeing Base'!H4)*'Ecosystem Area'!$H20/10000</f>
        <v>3.1469446027421424</v>
      </c>
      <c r="G5" s="93">
        <f>(((('Indicator 0'!$P$20*'Indicator 0'!I4)+(Abrasion_indicator!$K$28*Abrasion_indicator!I4))/('Indicator 0'!I4+Abrasion_indicator!I4))*'Wellbeing Base'!I4)*'Ecosystem Area'!$H20/10000</f>
        <v>12.546926658122171</v>
      </c>
      <c r="H5" s="93">
        <f>(((('Indicator 0'!$P$20*'Indicator 0'!J4)+(Abrasion_indicator!$K$28*Abrasion_indicator!J4))/('Indicator 0'!J4+Abrasion_indicator!J4))*'Wellbeing Base'!J4)*'Ecosystem Area'!$H20/10000</f>
        <v>7.3662547597678643</v>
      </c>
      <c r="I5" s="93">
        <f>(((('Indicator 0'!$P$20*'Indicator 0'!K4)+(Abrasion_indicator!$K$28*Abrasion_indicator!K4))/('Indicator 0'!K4+Abrasion_indicator!K4))*'Wellbeing Base'!K4)*'Ecosystem Area'!$H20/10000</f>
        <v>5.2940780409599713</v>
      </c>
      <c r="J5" s="93">
        <f>(((('Indicator 0'!$P$20*'Indicator 0'!L4)+(Abrasion_indicator!$K$28*Abrasion_indicator!L4))/('Indicator 0'!L4+Abrasion_indicator!L4))*'Wellbeing Base'!L4)*'Ecosystem Area'!$H20/10000</f>
        <v>9.0408602101422399</v>
      </c>
      <c r="K5" s="93">
        <f>(((('Indicator 0'!$P$20*'Indicator 0'!M4)+(Abrasion_indicator!$K$28*Abrasion_indicator!M4))/('Indicator 0'!M4+Abrasion_indicator!M4))*'Wellbeing Base'!M4)*'Ecosystem Area'!$H20/10000</f>
        <v>108.62634593260465</v>
      </c>
      <c r="L5" s="93">
        <f>(((('Indicator 0'!$P$20*'Indicator 0'!N4)+(Abrasion_indicator!$K$28*Abrasion_indicator!N4))/('Indicator 0'!N4+Abrasion_indicator!N4))*'Wellbeing Base'!N4)*'Ecosystem Area'!$H20/10000</f>
        <v>0</v>
      </c>
      <c r="M5" s="93">
        <f>(((('Indicator 0'!$P$20*'Indicator 0'!O4)+(Abrasion_indicator!$K$28*Abrasion_indicator!O4))/('Indicator 0'!O4+Abrasion_indicator!O4))*'Wellbeing Base'!O4)*'Ecosystem Area'!$H20/10000</f>
        <v>126.70549937924079</v>
      </c>
      <c r="N5" s="93">
        <f>(((('Indicator 0'!$P$20*'Indicator 0'!P4)+(Abrasion_indicator!$K$28*Abrasion_indicator!P4))/('Indicator 0'!P4+Abrasion_indicator!P4))*'Wellbeing Base'!P4)*'Ecosystem Area'!$H20/10000</f>
        <v>7.1667762093280007</v>
      </c>
      <c r="O5" s="93">
        <f>(((('Indicator 0'!$P$20*'Indicator 0'!Q4)+(Abrasion_indicator!$K$28*Abrasion_indicator!Q4))/('Indicator 0'!Q4+Abrasion_indicator!Q4))*'Wellbeing Base'!Q4)*'Ecosystem Area'!$H20/10000</f>
        <v>7.1112308514512348</v>
      </c>
      <c r="P5" s="70">
        <f>SUM(D5:O5)</f>
        <v>1677.9014531020316</v>
      </c>
      <c r="R5" s="73"/>
      <c r="S5" s="68"/>
      <c r="T5" s="53"/>
      <c r="U5" s="53"/>
      <c r="V5" s="53"/>
      <c r="W5" s="53"/>
      <c r="X5" s="53"/>
      <c r="Y5" s="53"/>
      <c r="Z5" s="53"/>
      <c r="AA5" s="53"/>
      <c r="AB5" s="53"/>
      <c r="AC5" s="53"/>
      <c r="AD5" s="53"/>
      <c r="AE5" s="53"/>
      <c r="AF5" s="70"/>
    </row>
    <row r="6" spans="2:32">
      <c r="B6" s="102"/>
      <c r="C6" s="80" t="s">
        <v>18</v>
      </c>
      <c r="D6" s="93">
        <f>(((('Indicator 0'!$P$20*'Indicator 0'!F5)+(Abrasion_indicator!$K$28*Abrasion_indicator!F5))/('Indicator 0'!F5+Abrasion_indicator!F5))*'Wellbeing Base'!F5)*'Ecosystem Area'!$H21/10000</f>
        <v>575.88643841773649</v>
      </c>
      <c r="E6" s="93">
        <f>(((('Indicator 0'!$P$20*'Indicator 0'!G5)+(Abrasion_indicator!$K$28*Abrasion_indicator!G5))/('Indicator 0'!G5+Abrasion_indicator!G5))*'Wellbeing Base'!G5)*'Ecosystem Area'!$H21/10000</f>
        <v>6.5715337502094062</v>
      </c>
      <c r="F6" s="93">
        <f>(((('Indicator 0'!$P$20*'Indicator 0'!H5)+(Abrasion_indicator!$K$28*Abrasion_indicator!H5))/('Indicator 0'!H5+Abrasion_indicator!H5))*'Wellbeing Base'!H5)*'Ecosystem Area'!$H21/10000</f>
        <v>1.3178284105201885</v>
      </c>
      <c r="G6" s="93">
        <f>(((('Indicator 0'!$P$20*'Indicator 0'!I5)+(Abrasion_indicator!$K$28*Abrasion_indicator!I5))/('Indicator 0'!I5+Abrasion_indicator!I5))*'Wellbeing Base'!I5)*'Ecosystem Area'!$H21/10000</f>
        <v>5.2542063817643099</v>
      </c>
      <c r="H6" s="93">
        <f>(((('Indicator 0'!$P$20*'Indicator 0'!J5)+(Abrasion_indicator!$K$28*Abrasion_indicator!J5))/('Indicator 0'!J5+Abrasion_indicator!J5))*'Wellbeing Base'!J5)*'Ecosystem Area'!$H21/10000</f>
        <v>3.0847253533134649</v>
      </c>
      <c r="I6" s="93">
        <f>(((('Indicator 0'!$P$20*'Indicator 0'!K5)+(Abrasion_indicator!$K$28*Abrasion_indicator!K5))/('Indicator 0'!K5+Abrasion_indicator!K5))*'Wellbeing Base'!K5)*'Ecosystem Area'!$H21/10000</f>
        <v>2.2169714852332825</v>
      </c>
      <c r="J6" s="93">
        <f>(((('Indicator 0'!$P$20*'Indicator 0'!L5)+(Abrasion_indicator!$K$28*Abrasion_indicator!L5))/('Indicator 0'!L5+Abrasion_indicator!L5))*'Wellbeing Base'!L5)*'Ecosystem Area'!$H21/10000</f>
        <v>3.7859905223896342</v>
      </c>
      <c r="K6" s="93">
        <f>(((('Indicator 0'!$P$20*'Indicator 0'!M5)+(Abrasion_indicator!$K$28*Abrasion_indicator!M5))/('Indicator 0'!M5+Abrasion_indicator!M5))*'Wellbeing Base'!M5)*'Ecosystem Area'!$H21/10000</f>
        <v>45.488848032546748</v>
      </c>
      <c r="L6" s="93">
        <f>(((('Indicator 0'!$P$20*'Indicator 0'!N5)+(Abrasion_indicator!$K$28*Abrasion_indicator!N5))/('Indicator 0'!N5+Abrasion_indicator!N5))*'Wellbeing Base'!N5)*'Ecosystem Area'!$H21/10000</f>
        <v>88.065031008813563</v>
      </c>
      <c r="M6" s="93">
        <f>(((('Indicator 0'!$P$20*'Indicator 0'!O5)+(Abrasion_indicator!$K$28*Abrasion_indicator!O5))/('Indicator 0'!O5+Abrasion_indicator!O5))*'Wellbeing Base'!O5)*'Ecosystem Area'!$H21/10000</f>
        <v>53.059754120112011</v>
      </c>
      <c r="N6" s="93">
        <f>(((('Indicator 0'!$P$20*'Indicator 0'!P5)+(Abrasion_indicator!$K$28*Abrasion_indicator!P5))/('Indicator 0'!P5+Abrasion_indicator!P5))*'Wellbeing Base'!P5)*'Ecosystem Area'!$H21/10000</f>
        <v>3.0011908351557657</v>
      </c>
      <c r="O6" s="93">
        <f>(((('Indicator 0'!$P$20*'Indicator 0'!Q5)+(Abrasion_indicator!$K$28*Abrasion_indicator!Q5))/('Indicator 0'!Q5+Abrasion_indicator!Q5))*'Wellbeing Base'!Q5)*'Ecosystem Area'!$H21/10000</f>
        <v>2.9779304159482813</v>
      </c>
      <c r="P6" s="70">
        <f t="shared" ref="P6:P18" si="0">SUM(D6:O6)</f>
        <v>790.71044873374319</v>
      </c>
      <c r="R6" s="73"/>
      <c r="S6" s="68"/>
      <c r="T6" s="53"/>
      <c r="U6" s="53"/>
      <c r="V6" s="53"/>
      <c r="W6" s="53"/>
      <c r="X6" s="53"/>
      <c r="Y6" s="53"/>
      <c r="Z6" s="53"/>
      <c r="AA6" s="53"/>
      <c r="AB6" s="53"/>
      <c r="AC6" s="53"/>
      <c r="AD6" s="53"/>
      <c r="AE6" s="53"/>
      <c r="AF6" s="70"/>
    </row>
    <row r="7" spans="2:32">
      <c r="B7" s="102"/>
      <c r="C7" s="80" t="s">
        <v>19</v>
      </c>
      <c r="D7" s="93">
        <f>(((('Indicator 0'!$P$20*'Indicator 0'!F6)+(Abrasion_indicator!$K$28*Abrasion_indicator!F6))/('Indicator 0'!F6+Abrasion_indicator!F6))*'Wellbeing Base'!F6)*'Ecosystem Area'!$H22/10000</f>
        <v>332.04598204383382</v>
      </c>
      <c r="E7" s="93">
        <f>(((('Indicator 0'!$P$20*'Indicator 0'!G6)+(Abrasion_indicator!$K$28*Abrasion_indicator!G6))/('Indicator 0'!G6+Abrasion_indicator!G6))*'Wellbeing Base'!G6)*'Ecosystem Area'!$H22/10000</f>
        <v>7.5780613400715779</v>
      </c>
      <c r="F7" s="93">
        <f>(((('Indicator 0'!$P$20*'Indicator 0'!H6)+(Abrasion_indicator!$K$28*Abrasion_indicator!H6))/('Indicator 0'!H6+Abrasion_indicator!H6))*'Wellbeing Base'!H6)*'Ecosystem Area'!$H22/10000</f>
        <v>1.51967332288186</v>
      </c>
      <c r="G7" s="93">
        <f>(((('Indicator 0'!$P$20*'Indicator 0'!I6)+(Abrasion_indicator!$K$28*Abrasion_indicator!I6))/('Indicator 0'!I6+Abrasion_indicator!I6))*'Wellbeing Base'!I6)*'Ecosystem Area'!$H22/10000</f>
        <v>6.058965801269256</v>
      </c>
      <c r="H7" s="93">
        <f>(((('Indicator 0'!$P$20*'Indicator 0'!J6)+(Abrasion_indicator!$K$28*Abrasion_indicator!J6))/('Indicator 0'!J6+Abrasion_indicator!J6))*'Wellbeing Base'!J6)*'Ecosystem Area'!$H22/10000</f>
        <v>3.5571966656853156</v>
      </c>
      <c r="I7" s="93">
        <f>(((('Indicator 0'!$P$20*'Indicator 0'!K6)+(Abrasion_indicator!$K$28*Abrasion_indicator!K6))/('Indicator 0'!K6+Abrasion_indicator!K6))*'Wellbeing Base'!K6)*'Ecosystem Area'!$H22/10000</f>
        <v>2.5565334582283858</v>
      </c>
      <c r="J7" s="93">
        <f>(((('Indicator 0'!$P$20*'Indicator 0'!L6)+(Abrasion_indicator!$K$28*Abrasion_indicator!L6))/('Indicator 0'!L6+Abrasion_indicator!L6))*'Wellbeing Base'!L6)*'Ecosystem Area'!$H22/10000</f>
        <v>4.3658709674410554</v>
      </c>
      <c r="K7" s="93">
        <f>(((('Indicator 0'!$P$20*'Indicator 0'!M6)+(Abrasion_indicator!$K$28*Abrasion_indicator!M6))/('Indicator 0'!M6+Abrasion_indicator!M6))*'Wellbeing Base'!M6)*'Ecosystem Area'!$H22/10000</f>
        <v>52.456137909791458</v>
      </c>
      <c r="L7" s="93">
        <f>(((('Indicator 0'!$P$20*'Indicator 0'!N6)+(Abrasion_indicator!$K$28*Abrasion_indicator!N6))/('Indicator 0'!N6+Abrasion_indicator!N6))*'Wellbeing Base'!N6)*'Ecosystem Area'!$H22/10000</f>
        <v>101.55349303027302</v>
      </c>
      <c r="M7" s="93">
        <f>(((('Indicator 0'!$P$20*'Indicator 0'!O6)+(Abrasion_indicator!$K$28*Abrasion_indicator!O6))/('Indicator 0'!O6+Abrasion_indicator!O6))*'Wellbeing Base'!O6)*'Ecosystem Area'!$H22/10000</f>
        <v>61.18664024186311</v>
      </c>
      <c r="N7" s="93">
        <f>(((('Indicator 0'!$P$20*'Indicator 0'!P6)+(Abrasion_indicator!$K$28*Abrasion_indicator!P6))/('Indicator 0'!P6+Abrasion_indicator!P6))*'Wellbeing Base'!P6)*'Ecosystem Area'!$H22/10000</f>
        <v>3.4608676005576804</v>
      </c>
      <c r="O7" s="93">
        <f>(((('Indicator 0'!$P$20*'Indicator 0'!Q6)+(Abrasion_indicator!$K$28*Abrasion_indicator!Q6))/('Indicator 0'!Q6+Abrasion_indicator!Q6))*'Wellbeing Base'!Q6)*'Ecosystem Area'!$H22/10000</f>
        <v>3.434044504116232</v>
      </c>
      <c r="P7" s="70">
        <f t="shared" si="0"/>
        <v>579.77346688601278</v>
      </c>
      <c r="R7" s="73"/>
      <c r="S7" s="68"/>
      <c r="T7" s="53"/>
      <c r="U7" s="53"/>
      <c r="V7" s="53"/>
      <c r="W7" s="53"/>
      <c r="X7" s="53"/>
      <c r="Y7" s="53"/>
      <c r="Z7" s="53"/>
      <c r="AA7" s="53"/>
      <c r="AB7" s="53"/>
      <c r="AC7" s="53"/>
      <c r="AD7" s="53"/>
      <c r="AE7" s="53"/>
      <c r="AF7" s="70"/>
    </row>
    <row r="8" spans="2:32" ht="15" customHeight="1">
      <c r="B8" s="102" t="s">
        <v>37</v>
      </c>
      <c r="C8" s="80" t="s">
        <v>20</v>
      </c>
      <c r="D8" s="93">
        <f>(((('Indicator 0'!$P$20*'Indicator 0'!F7)+(Abrasion_indicator!$K$28*Abrasion_indicator!F7))/('Indicator 0'!F7+Abrasion_indicator!F7))*'Wellbeing Base'!F7)*'Ecosystem Area'!$H23/10000</f>
        <v>0</v>
      </c>
      <c r="E8" s="93">
        <f>(((('Indicator 0'!$P$20*'Indicator 0'!G7)+(Abrasion_indicator!$K$28*Abrasion_indicator!G7))/('Indicator 0'!G7+Abrasion_indicator!G7))*'Wellbeing Base'!G7)*'Ecosystem Area'!$H23/10000</f>
        <v>34.707947753066719</v>
      </c>
      <c r="F8" s="93">
        <f>(((('Indicator 0'!$P$20*'Indicator 0'!H7)+(Abrasion_indicator!$K$28*Abrasion_indicator!H7))/('Indicator 0'!H7+Abrasion_indicator!H7))*'Wellbeing Base'!H7)*'Ecosystem Area'!$H23/10000</f>
        <v>0</v>
      </c>
      <c r="G8" s="93">
        <f>(((('Indicator 0'!$P$20*'Indicator 0'!I7)+(Abrasion_indicator!$K$28*Abrasion_indicator!I7))/('Indicator 0'!I7+Abrasion_indicator!I7))*'Wellbeing Base'!I7)*'Ecosystem Area'!$H23/10000</f>
        <v>13.875202313028852</v>
      </c>
      <c r="H8" s="93">
        <f>(((('Indicator 0'!$P$20*'Indicator 0'!J7)+(Abrasion_indicator!$K$28*Abrasion_indicator!J7))/('Indicator 0'!J7+Abrasion_indicator!J7))*'Wellbeing Base'!J7)*'Ecosystem Area'!$H23/10000</f>
        <v>8.1460805395659985</v>
      </c>
      <c r="I8" s="93">
        <f>(((('Indicator 0'!$P$20*'Indicator 0'!K7)+(Abrasion_indicator!$K$28*Abrasion_indicator!K7))/('Indicator 0'!K7+Abrasion_indicator!K7))*'Wellbeing Base'!K7)*'Ecosystem Area'!$H23/10000</f>
        <v>11.70906722910212</v>
      </c>
      <c r="J8" s="93">
        <f>(((('Indicator 0'!$P$20*'Indicator 0'!L7)+(Abrasion_indicator!$K$28*Abrasion_indicator!L7))/('Indicator 0'!L7+Abrasion_indicator!L7))*'Wellbeing Base'!L7)*'Ecosystem Area'!$H23/10000</f>
        <v>13.330623285167173</v>
      </c>
      <c r="K8" s="93">
        <f>(((('Indicator 0'!$P$20*'Indicator 0'!M7)+(Abrasion_indicator!$K$28*Abrasion_indicator!M7))/('Indicator 0'!M7+Abrasion_indicator!M7))*'Wellbeing Base'!M7)*'Ecosystem Area'!$H23/10000</f>
        <v>240.25206608891179</v>
      </c>
      <c r="L8" s="93">
        <f>(((('Indicator 0'!$P$20*'Indicator 0'!N7)+(Abrasion_indicator!$K$28*Abrasion_indicator!N7))/('Indicator 0'!N7+Abrasion_indicator!N7))*'Wellbeing Base'!N7)*'Ecosystem Area'!$H23/10000</f>
        <v>465.12071782766122</v>
      </c>
      <c r="M8" s="93">
        <f>(((('Indicator 0'!$P$20*'Indicator 0'!O7)+(Abrasion_indicator!$K$28*Abrasion_indicator!O7))/('Indicator 0'!O7+Abrasion_indicator!O7))*'Wellbeing Base'!O7)*'Ecosystem Area'!$H23/10000</f>
        <v>280.23825849372383</v>
      </c>
      <c r="N8" s="93">
        <f>(((('Indicator 0'!$P$20*'Indicator 0'!P7)+(Abrasion_indicator!$K$28*Abrasion_indicator!P7))/('Indicator 0'!P7+Abrasion_indicator!P7))*'Wellbeing Base'!P7)*'Ecosystem Area'!$H23/10000</f>
        <v>15.850968535351386</v>
      </c>
      <c r="O8" s="93">
        <f>(((('Indicator 0'!$P$20*'Indicator 0'!Q7)+(Abrasion_indicator!$K$28*Abrasion_indicator!Q7))/('Indicator 0'!Q7+Abrasion_indicator!Q7))*'Wellbeing Base'!Q7)*'Ecosystem Area'!$H23/10000</f>
        <v>15.72811724290507</v>
      </c>
      <c r="P8" s="70">
        <f t="shared" si="0"/>
        <v>1098.9590493084841</v>
      </c>
      <c r="R8" s="73"/>
      <c r="S8" s="68"/>
      <c r="T8" s="53"/>
      <c r="U8" s="53"/>
      <c r="V8" s="53"/>
      <c r="W8" s="53"/>
      <c r="X8" s="53"/>
      <c r="Y8" s="53"/>
      <c r="Z8" s="53"/>
      <c r="AA8" s="53"/>
      <c r="AB8" s="53"/>
      <c r="AC8" s="53"/>
      <c r="AD8" s="53"/>
      <c r="AE8" s="53"/>
      <c r="AF8" s="70"/>
    </row>
    <row r="9" spans="2:32">
      <c r="B9" s="102"/>
      <c r="C9" s="80" t="s">
        <v>38</v>
      </c>
      <c r="D9" s="93">
        <f>(((('Indicator 0'!$P$20*'Indicator 0'!F8)+(Abrasion_indicator!$K$28*Abrasion_indicator!F8))/('Indicator 0'!F8+Abrasion_indicator!F8))*'Wellbeing Base'!F8)*'Ecosystem Area'!$H24/10000</f>
        <v>0</v>
      </c>
      <c r="E9" s="93">
        <f>(((('Indicator 0'!$P$20*'Indicator 0'!G8)+(Abrasion_indicator!$K$28*Abrasion_indicator!G8))/('Indicator 0'!G8+Abrasion_indicator!G8))*'Wellbeing Base'!G8)*'Ecosystem Area'!$H24/10000</f>
        <v>5.0621493507506843</v>
      </c>
      <c r="F9" s="93">
        <f>(((('Indicator 0'!$P$20*'Indicator 0'!H8)+(Abrasion_indicator!$K$28*Abrasion_indicator!H8))/('Indicator 0'!H8+Abrasion_indicator!H8))*'Wellbeing Base'!H8)*'Ecosystem Area'!$H24/10000</f>
        <v>1.5227139857197722</v>
      </c>
      <c r="G9" s="93">
        <f>(((('Indicator 0'!$P$20*'Indicator 0'!I8)+(Abrasion_indicator!$K$28*Abrasion_indicator!I8))/('Indicator 0'!I8+Abrasion_indicator!I8))*'Wellbeing Base'!I8)*'Ecosystem Area'!$H24/10000</f>
        <v>0</v>
      </c>
      <c r="H9" s="93">
        <f>(((('Indicator 0'!$P$20*'Indicator 0'!J8)+(Abrasion_indicator!$K$28*Abrasion_indicator!J8))/('Indicator 0'!J8+Abrasion_indicator!J8))*'Wellbeing Base'!J8)*'Ecosystem Area'!$H24/10000</f>
        <v>0</v>
      </c>
      <c r="I9" s="93">
        <f>(((('Indicator 0'!$P$20*'Indicator 0'!K8)+(Abrasion_indicator!$K$28*Abrasion_indicator!K8))/('Indicator 0'!K8+Abrasion_indicator!K8))*'Wellbeing Base'!K8)*'Ecosystem Area'!$H24/10000</f>
        <v>1.2808243696818298</v>
      </c>
      <c r="J9" s="93">
        <f>(((('Indicator 0'!$P$20*'Indicator 0'!L8)+(Abrasion_indicator!$K$28*Abrasion_indicator!L8))/('Indicator 0'!L8+Abrasion_indicator!L8))*'Wellbeing Base'!L8)*'Ecosystem Area'!$H24/10000</f>
        <v>2.9164043271104281</v>
      </c>
      <c r="K9" s="93">
        <f>(((('Indicator 0'!$P$20*'Indicator 0'!M8)+(Abrasion_indicator!$K$28*Abrasion_indicator!M8))/('Indicator 0'!M8+Abrasion_indicator!M8))*'Wellbeing Base'!M8)*'Ecosystem Area'!$H24/10000</f>
        <v>52.56109561797853</v>
      </c>
      <c r="L9" s="93">
        <f>(((('Indicator 0'!$P$20*'Indicator 0'!N8)+(Abrasion_indicator!$K$28*Abrasion_indicator!N8))/('Indicator 0'!N8+Abrasion_indicator!N8))*'Wellbeing Base'!N8)*'Ecosystem Area'!$H24/10000</f>
        <v>0</v>
      </c>
      <c r="M9" s="93">
        <f>(((('Indicator 0'!$P$20*'Indicator 0'!O8)+(Abrasion_indicator!$K$28*Abrasion_indicator!O8))/('Indicator 0'!O8+Abrasion_indicator!O8))*'Wellbeing Base'!O8)*'Ecosystem Area'!$H24/10000</f>
        <v>61.309066516220106</v>
      </c>
      <c r="N9" s="93">
        <f>(((('Indicator 0'!$P$20*'Indicator 0'!P8)+(Abrasion_indicator!$K$28*Abrasion_indicator!P8))/('Indicator 0'!P8+Abrasion_indicator!P8))*'Wellbeing Base'!P8)*'Ecosystem Area'!$H24/10000</f>
        <v>0</v>
      </c>
      <c r="O9" s="93">
        <f>(((('Indicator 0'!$P$20*'Indicator 0'!Q8)+(Abrasion_indicator!$K$28*Abrasion_indicator!Q8))/('Indicator 0'!Q8+Abrasion_indicator!Q8))*'Wellbeing Base'!Q8)*'Ecosystem Area'!$H24/10000</f>
        <v>6.8818311347147567</v>
      </c>
      <c r="P9" s="70">
        <f t="shared" si="0"/>
        <v>131.53408530217609</v>
      </c>
      <c r="R9" s="73"/>
      <c r="S9" s="68"/>
      <c r="T9" s="53"/>
      <c r="U9" s="53"/>
      <c r="V9" s="53"/>
      <c r="W9" s="53"/>
      <c r="X9" s="53"/>
      <c r="Y9" s="53"/>
      <c r="Z9" s="53"/>
      <c r="AA9" s="53"/>
      <c r="AB9" s="53"/>
      <c r="AC9" s="53"/>
      <c r="AD9" s="53"/>
      <c r="AE9" s="53"/>
      <c r="AF9" s="70"/>
    </row>
    <row r="10" spans="2:32">
      <c r="B10" s="102"/>
      <c r="C10" s="80" t="s">
        <v>21</v>
      </c>
      <c r="D10" s="93">
        <f>(((('Indicator 0'!$P$20*'Indicator 0'!F9)+(Abrasion_indicator!$K$28*Abrasion_indicator!F9))/('Indicator 0'!F9+Abrasion_indicator!F9))*'Wellbeing Base'!F9)*'Ecosystem Area'!$H25/10000</f>
        <v>0</v>
      </c>
      <c r="E10" s="93">
        <f>(((('Indicator 0'!$P$20*'Indicator 0'!G9)+(Abrasion_indicator!$K$28*Abrasion_indicator!G9))/('Indicator 0'!G9+Abrasion_indicator!G9))*'Wellbeing Base'!G9)*'Ecosystem Area'!$H25/10000</f>
        <v>57.406395309671396</v>
      </c>
      <c r="F10" s="93">
        <f>(((('Indicator 0'!$P$20*'Indicator 0'!H9)+(Abrasion_indicator!$K$28*Abrasion_indicator!H9))/('Indicator 0'!H9+Abrasion_indicator!H9))*'Wellbeing Base'!H9)*'Ecosystem Area'!$H25/10000</f>
        <v>11.512042935521279</v>
      </c>
      <c r="G10" s="93">
        <f>(((('Indicator 0'!$P$20*'Indicator 0'!I9)+(Abrasion_indicator!$K$28*Abrasion_indicator!I9))/('Indicator 0'!I9+Abrasion_indicator!I9))*'Wellbeing Base'!I9)*'Ecosystem Area'!$H25/10000</f>
        <v>22.949364642656576</v>
      </c>
      <c r="H10" s="93">
        <f>(((('Indicator 0'!$P$20*'Indicator 0'!J9)+(Abrasion_indicator!$K$28*Abrasion_indicator!J9))/('Indicator 0'!J9+Abrasion_indicator!J9))*'Wellbeing Base'!J9)*'Ecosystem Area'!$H25/10000</f>
        <v>13.473488061172606</v>
      </c>
      <c r="I10" s="93">
        <f>(((('Indicator 0'!$P$20*'Indicator 0'!K9)+(Abrasion_indicator!$K$28*Abrasion_indicator!K9))/('Indicator 0'!K9+Abrasion_indicator!K9))*'Wellbeing Base'!K9)*'Ecosystem Area'!$H25/10000</f>
        <v>19.366611556627202</v>
      </c>
      <c r="J10" s="93">
        <f>(((('Indicator 0'!$P$20*'Indicator 0'!L9)+(Abrasion_indicator!$K$28*Abrasion_indicator!L9))/('Indicator 0'!L9+Abrasion_indicator!L9))*'Wellbeing Base'!L9)*'Ecosystem Area'!$H25/10000</f>
        <v>22.048639564550459</v>
      </c>
      <c r="K10" s="93">
        <f>(((('Indicator 0'!$P$20*'Indicator 0'!M9)+(Abrasion_indicator!$K$28*Abrasion_indicator!M9))/('Indicator 0'!M9+Abrasion_indicator!M9))*'Wellbeing Base'!M9)*'Ecosystem Area'!$H25/10000</f>
        <v>397.37310825722147</v>
      </c>
      <c r="L10" s="93">
        <f>(((('Indicator 0'!$P$20*'Indicator 0'!N9)+(Abrasion_indicator!$K$28*Abrasion_indicator!N9))/('Indicator 0'!N9+Abrasion_indicator!N9))*'Wellbeing Base'!N9)*'Ecosystem Area'!$H25/10000</f>
        <v>769.3022930741738</v>
      </c>
      <c r="M10" s="93">
        <f>(((('Indicator 0'!$P$20*'Indicator 0'!O9)+(Abrasion_indicator!$K$28*Abrasion_indicator!O9))/('Indicator 0'!O9+Abrasion_indicator!O9))*'Wellbeing Base'!O9)*'Ecosystem Area'!$H25/10000</f>
        <v>463.50963653744503</v>
      </c>
      <c r="N10" s="93">
        <f>(((('Indicator 0'!$P$20*'Indicator 0'!P9)+(Abrasion_indicator!$K$28*Abrasion_indicator!P9))/('Indicator 0'!P9+Abrasion_indicator!P9))*'Wellbeing Base'!P9)*'Ecosystem Area'!$H25/10000</f>
        <v>26.217250649777871</v>
      </c>
      <c r="O10" s="93">
        <f>(((('Indicator 0'!$P$20*'Indicator 0'!Q9)+(Abrasion_indicator!$K$28*Abrasion_indicator!Q9))/('Indicator 0'!Q9+Abrasion_indicator!Q9))*'Wellbeing Base'!Q9)*'Ecosystem Area'!$H25/10000</f>
        <v>26.014056559805944</v>
      </c>
      <c r="P10" s="70">
        <f t="shared" si="0"/>
        <v>1829.1728871486237</v>
      </c>
      <c r="R10" s="73"/>
      <c r="S10" s="68"/>
      <c r="T10" s="53"/>
      <c r="U10" s="53"/>
      <c r="V10" s="53"/>
      <c r="W10" s="53"/>
      <c r="X10" s="53"/>
      <c r="Y10" s="53"/>
      <c r="Z10" s="53"/>
      <c r="AA10" s="53"/>
      <c r="AB10" s="53"/>
      <c r="AC10" s="53"/>
      <c r="AD10" s="53"/>
      <c r="AE10" s="53"/>
      <c r="AF10" s="70"/>
    </row>
    <row r="11" spans="2:32">
      <c r="B11" s="102"/>
      <c r="C11" s="80" t="s">
        <v>39</v>
      </c>
      <c r="D11" s="93">
        <f>(((('Indicator 0'!$P$20*'Indicator 0'!F10)+(Abrasion_indicator!$K$28*Abrasion_indicator!F10))/('Indicator 0'!F10+Abrasion_indicator!F10))*'Wellbeing Base'!F10)*'Ecosystem Area'!$H26/10000</f>
        <v>0</v>
      </c>
      <c r="E11" s="93">
        <f>(((('Indicator 0'!$P$20*'Indicator 0'!G10)+(Abrasion_indicator!$K$28*Abrasion_indicator!G10))/('Indicator 0'!G10+Abrasion_indicator!G10))*'Wellbeing Base'!G10)*'Ecosystem Area'!$H26/10000</f>
        <v>46.597407550785732</v>
      </c>
      <c r="F11" s="93">
        <f>(((('Indicator 0'!$P$20*'Indicator 0'!H10)+(Abrasion_indicator!$K$28*Abrasion_indicator!H10))/('Indicator 0'!H10+Abrasion_indicator!H10))*'Wellbeing Base'!H10)*'Ecosystem Area'!$H26/10000</f>
        <v>9.3444528874338655</v>
      </c>
      <c r="G11" s="93">
        <f>(((('Indicator 0'!$P$20*'Indicator 0'!I10)+(Abrasion_indicator!$K$28*Abrasion_indicator!I10))/('Indicator 0'!I10+Abrasion_indicator!I10))*'Wellbeing Base'!I10)*'Ecosystem Area'!$H26/10000</f>
        <v>18.628253725335355</v>
      </c>
      <c r="H11" s="93">
        <f>(((('Indicator 0'!$P$20*'Indicator 0'!J10)+(Abrasion_indicator!$K$28*Abrasion_indicator!J10))/('Indicator 0'!J10+Abrasion_indicator!J10))*'Wellbeing Base'!J10)*'Ecosystem Area'!$H26/10000</f>
        <v>10.936579642918874</v>
      </c>
      <c r="I11" s="93">
        <f>(((('Indicator 0'!$P$20*'Indicator 0'!K10)+(Abrasion_indicator!$K$28*Abrasion_indicator!K10))/('Indicator 0'!K10+Abrasion_indicator!K10))*'Wellbeing Base'!K10)*'Ecosystem Area'!$H26/10000</f>
        <v>15.720093322596746</v>
      </c>
      <c r="J11" s="93">
        <f>(((('Indicator 0'!$P$20*'Indicator 0'!L10)+(Abrasion_indicator!$K$28*Abrasion_indicator!L10))/('Indicator 0'!L10+Abrasion_indicator!L10))*'Wellbeing Base'!L10)*'Ecosystem Area'!$H26/10000</f>
        <v>17.89712519289025</v>
      </c>
      <c r="K11" s="93">
        <f>(((('Indicator 0'!$P$20*'Indicator 0'!M10)+(Abrasion_indicator!$K$28*Abrasion_indicator!M10))/('Indicator 0'!M10+Abrasion_indicator!M10))*'Wellbeing Base'!M10)*'Ecosystem Area'!$H26/10000</f>
        <v>322.55215773955274</v>
      </c>
      <c r="L11" s="93">
        <f>(((('Indicator 0'!$P$20*'Indicator 0'!N10)+(Abrasion_indicator!$K$28*Abrasion_indicator!N10))/('Indicator 0'!N10+Abrasion_indicator!N10))*'Wellbeing Base'!N10)*'Ecosystem Area'!$H26/10000</f>
        <v>624.45120071999997</v>
      </c>
      <c r="M11" s="93">
        <f>(((('Indicator 0'!$P$20*'Indicator 0'!O10)+(Abrasion_indicator!$K$28*Abrasion_indicator!O10))/('Indicator 0'!O10+Abrasion_indicator!O10))*'Wellbeing Base'!O10)*'Ecosystem Area'!$H26/10000</f>
        <v>376.23591101553046</v>
      </c>
      <c r="N11" s="93">
        <f>(((('Indicator 0'!$P$20*'Indicator 0'!P10)+(Abrasion_indicator!$K$28*Abrasion_indicator!P10))/('Indicator 0'!P10+Abrasion_indicator!P10))*'Wellbeing Base'!P10)*'Ecosystem Area'!$H26/10000</f>
        <v>21.280833029120462</v>
      </c>
      <c r="O11" s="93">
        <f>(((('Indicator 0'!$P$20*'Indicator 0'!Q10)+(Abrasion_indicator!$K$28*Abrasion_indicator!Q10))/('Indicator 0'!Q10+Abrasion_indicator!Q10))*'Wellbeing Base'!Q10)*'Ecosystem Area'!$H26/10000</f>
        <v>21.115898133430587</v>
      </c>
      <c r="P11" s="70">
        <f t="shared" si="0"/>
        <v>1484.7599129595951</v>
      </c>
      <c r="R11" s="73"/>
      <c r="S11" s="68"/>
      <c r="T11" s="53"/>
      <c r="U11" s="53"/>
      <c r="V11" s="53"/>
      <c r="W11" s="53"/>
      <c r="X11" s="53"/>
      <c r="Y11" s="53"/>
      <c r="Z11" s="53"/>
      <c r="AA11" s="53"/>
      <c r="AB11" s="53"/>
      <c r="AC11" s="53"/>
      <c r="AD11" s="53"/>
      <c r="AE11" s="53"/>
      <c r="AF11" s="70"/>
    </row>
    <row r="12" spans="2:32" ht="15" customHeight="1">
      <c r="B12" s="102" t="s">
        <v>40</v>
      </c>
      <c r="C12" s="80" t="s">
        <v>41</v>
      </c>
      <c r="D12" s="93">
        <f>(((('Indicator 0'!$P$20*'Indicator 0'!F11)+(Abrasion_indicator!$K$28*Abrasion_indicator!F11))/('Indicator 0'!F11+Abrasion_indicator!F11))*'Wellbeing Base'!F11)*'Ecosystem Area'!$H27/10000</f>
        <v>0</v>
      </c>
      <c r="E12" s="93">
        <f>(((('Indicator 0'!$P$20*'Indicator 0'!G11)+(Abrasion_indicator!$K$28*Abrasion_indicator!G11))/('Indicator 0'!G11+Abrasion_indicator!G11))*'Wellbeing Base'!G11)*'Ecosystem Area'!$H27/10000</f>
        <v>225.16332410902874</v>
      </c>
      <c r="F12" s="93">
        <f>(((('Indicator 0'!$P$20*'Indicator 0'!H11)+(Abrasion_indicator!$K$28*Abrasion_indicator!H11))/('Indicator 0'!H11+Abrasion_indicator!H11))*'Wellbeing Base'!H11)*'Ecosystem Area'!$H27/10000</f>
        <v>67.729993513748894</v>
      </c>
      <c r="G12" s="93">
        <f>(((('Indicator 0'!$P$20*'Indicator 0'!I11)+(Abrasion_indicator!$K$28*Abrasion_indicator!I11))/('Indicator 0'!I11+Abrasion_indicator!I11))*'Wellbeing Base'!I11)*'Ecosystem Area'!$H27/10000</f>
        <v>135.0203718920898</v>
      </c>
      <c r="H12" s="93">
        <f>(((('Indicator 0'!$P$20*'Indicator 0'!J11)+(Abrasion_indicator!$K$28*Abrasion_indicator!J11))/('Indicator 0'!J11+Abrasion_indicator!J11))*'Wellbeing Base'!J11)*'Ecosystem Area'!$H27/10000</f>
        <v>79.269966599501046</v>
      </c>
      <c r="I12" s="93">
        <f>(((('Indicator 0'!$P$20*'Indicator 0'!K11)+(Abrasion_indicator!$K$28*Abrasion_indicator!K11))/('Indicator 0'!K11+Abrasion_indicator!K11))*'Wellbeing Base'!K11)*'Ecosystem Area'!$H27/10000</f>
        <v>113.941589903761</v>
      </c>
      <c r="J12" s="93">
        <f>(((('Indicator 0'!$P$20*'Indicator 0'!L11)+(Abrasion_indicator!$K$28*Abrasion_indicator!L11))/('Indicator 0'!L11+Abrasion_indicator!L11))*'Wellbeing Base'!L11)*'Ecosystem Area'!$H27/10000</f>
        <v>0</v>
      </c>
      <c r="K12" s="93">
        <f>(((('Indicator 0'!$P$20*'Indicator 0'!M11)+(Abrasion_indicator!$K$28*Abrasion_indicator!M11))/('Indicator 0'!M11+Abrasion_indicator!M11))*'Wellbeing Base'!M11)*'Ecosystem Area'!$H27/10000</f>
        <v>0</v>
      </c>
      <c r="L12" s="93">
        <f>(((('Indicator 0'!$P$20*'Indicator 0'!N11)+(Abrasion_indicator!$K$28*Abrasion_indicator!N11))/('Indicator 0'!N11+Abrasion_indicator!N11))*'Wellbeing Base'!N11)*'Ecosystem Area'!$H27/10000</f>
        <v>0</v>
      </c>
      <c r="M12" s="93">
        <f>(((('Indicator 0'!$P$20*'Indicator 0'!O11)+(Abrasion_indicator!$K$28*Abrasion_indicator!O11))/('Indicator 0'!O11+Abrasion_indicator!O11))*'Wellbeing Base'!O11)*'Ecosystem Area'!$H27/10000</f>
        <v>0</v>
      </c>
      <c r="N12" s="93">
        <f>(((('Indicator 0'!$P$20*'Indicator 0'!P11)+(Abrasion_indicator!$K$28*Abrasion_indicator!P11))/('Indicator 0'!P11+Abrasion_indicator!P11))*'Wellbeing Base'!P11)*'Ecosystem Area'!$H27/10000</f>
        <v>154.24666381140267</v>
      </c>
      <c r="O12" s="93">
        <f>(((('Indicator 0'!$P$20*'Indicator 0'!Q11)+(Abrasion_indicator!$K$28*Abrasion_indicator!Q11))/('Indicator 0'!Q11+Abrasion_indicator!Q11))*'Wellbeing Base'!Q11)*'Ecosystem Area'!$H27/10000</f>
        <v>153.05119099455229</v>
      </c>
      <c r="P12" s="70">
        <f t="shared" si="0"/>
        <v>928.42310082408437</v>
      </c>
      <c r="R12" s="73"/>
      <c r="S12" s="68"/>
      <c r="T12" s="53"/>
      <c r="U12" s="53"/>
      <c r="V12" s="53"/>
      <c r="W12" s="53"/>
      <c r="X12" s="53"/>
      <c r="Y12" s="53"/>
      <c r="Z12" s="53"/>
      <c r="AA12" s="53"/>
      <c r="AB12" s="53"/>
      <c r="AC12" s="53"/>
      <c r="AD12" s="53"/>
      <c r="AE12" s="53"/>
      <c r="AF12" s="70"/>
    </row>
    <row r="13" spans="2:32">
      <c r="B13" s="102"/>
      <c r="C13" s="80" t="s">
        <v>42</v>
      </c>
      <c r="D13" s="93">
        <f>(((('Indicator 0'!$P$20*'Indicator 0'!F12)+(Abrasion_indicator!$K$28*Abrasion_indicator!F12))/('Indicator 0'!F12+Abrasion_indicator!F12))*'Wellbeing Base'!F12)*'Ecosystem Area'!$H28/10000</f>
        <v>0</v>
      </c>
      <c r="E13" s="93">
        <f>(((('Indicator 0'!$P$20*'Indicator 0'!G12)+(Abrasion_indicator!$K$28*Abrasion_indicator!G12))/('Indicator 0'!G12+Abrasion_indicator!G12))*'Wellbeing Base'!G12)*'Ecosystem Area'!$H28/10000</f>
        <v>347.19472269679807</v>
      </c>
      <c r="F13" s="93">
        <f>(((('Indicator 0'!$P$20*'Indicator 0'!H12)+(Abrasion_indicator!$K$28*Abrasion_indicator!H12))/('Indicator 0'!H12+Abrasion_indicator!H12))*'Wellbeing Base'!H12)*'Ecosystem Area'!$H28/10000</f>
        <v>104.43750734855598</v>
      </c>
      <c r="G13" s="93">
        <f>(((('Indicator 0'!$P$20*'Indicator 0'!I12)+(Abrasion_indicator!$K$28*Abrasion_indicator!I12))/('Indicator 0'!I12+Abrasion_indicator!I12))*'Wellbeing Base'!I12)*'Ecosystem Area'!$H28/10000</f>
        <v>208.1971420656109</v>
      </c>
      <c r="H13" s="93">
        <f>(((('Indicator 0'!$P$20*'Indicator 0'!J12)+(Abrasion_indicator!$K$28*Abrasion_indicator!J12))/('Indicator 0'!J12+Abrasion_indicator!J12))*'Wellbeing Base'!J12)*'Ecosystem Area'!$H28/10000</f>
        <v>122.23178077781189</v>
      </c>
      <c r="I13" s="93">
        <f>(((('Indicator 0'!$P$20*'Indicator 0'!K12)+(Abrasion_indicator!$K$28*Abrasion_indicator!K12))/('Indicator 0'!K12+Abrasion_indicator!K12))*'Wellbeing Base'!K12)*'Ecosystem Area'!$H28/10000</f>
        <v>175.69432707039294</v>
      </c>
      <c r="J13" s="93">
        <f>(((('Indicator 0'!$P$20*'Indicator 0'!L12)+(Abrasion_indicator!$K$28*Abrasion_indicator!L12))/('Indicator 0'!L12+Abrasion_indicator!L12))*'Wellbeing Base'!L12)*'Ecosystem Area'!$H28/10000</f>
        <v>200.02574429628211</v>
      </c>
      <c r="K13" s="93">
        <f>(((('Indicator 0'!$P$20*'Indicator 0'!M12)+(Abrasion_indicator!$K$28*Abrasion_indicator!M12))/('Indicator 0'!M12+Abrasion_indicator!M12))*'Wellbeing Base'!M12)*'Ecosystem Area'!$H28/10000</f>
        <v>0</v>
      </c>
      <c r="L13" s="93">
        <f>(((('Indicator 0'!$P$20*'Indicator 0'!N12)+(Abrasion_indicator!$K$28*Abrasion_indicator!N12))/('Indicator 0'!N12+Abrasion_indicator!N12))*'Wellbeing Base'!N12)*'Ecosystem Area'!$H28/10000</f>
        <v>0</v>
      </c>
      <c r="M13" s="93">
        <f>(((('Indicator 0'!$P$20*'Indicator 0'!O12)+(Abrasion_indicator!$K$28*Abrasion_indicator!O12))/('Indicator 0'!O12+Abrasion_indicator!O12))*'Wellbeing Base'!O12)*'Ecosystem Area'!$H28/10000</f>
        <v>0</v>
      </c>
      <c r="N13" s="93">
        <f>(((('Indicator 0'!$P$20*'Indicator 0'!P12)+(Abrasion_indicator!$K$28*Abrasion_indicator!P12))/('Indicator 0'!P12+Abrasion_indicator!P12))*'Wellbeing Base'!P12)*'Ecosystem Area'!$H28/10000</f>
        <v>237.84347597823884</v>
      </c>
      <c r="O13" s="93">
        <f>(((('Indicator 0'!$P$20*'Indicator 0'!Q12)+(Abrasion_indicator!$K$28*Abrasion_indicator!Q12))/('Indicator 0'!Q12+Abrasion_indicator!Q12))*'Wellbeing Base'!Q12)*'Ecosystem Area'!$H28/10000</f>
        <v>236.00009471363757</v>
      </c>
      <c r="P13" s="70">
        <f t="shared" si="0"/>
        <v>1631.6247949473282</v>
      </c>
      <c r="R13" s="73"/>
      <c r="S13" s="68"/>
      <c r="T13" s="53"/>
      <c r="U13" s="53"/>
      <c r="V13" s="53"/>
      <c r="W13" s="53"/>
      <c r="X13" s="53"/>
      <c r="Y13" s="53"/>
      <c r="Z13" s="53"/>
      <c r="AA13" s="53"/>
      <c r="AB13" s="53"/>
      <c r="AC13" s="53"/>
      <c r="AD13" s="53"/>
      <c r="AE13" s="53"/>
      <c r="AF13" s="70"/>
    </row>
    <row r="14" spans="2:32">
      <c r="B14" s="102"/>
      <c r="C14" s="80" t="s">
        <v>43</v>
      </c>
      <c r="D14" s="93">
        <f>(((('Indicator 0'!$P$20*'Indicator 0'!F13)+(Abrasion_indicator!$K$28*Abrasion_indicator!F13))/('Indicator 0'!F13+Abrasion_indicator!F13))*'Wellbeing Base'!F13)*'Ecosystem Area'!$H29/10000</f>
        <v>0</v>
      </c>
      <c r="E14" s="93">
        <f>(((('Indicator 0'!$P$20*'Indicator 0'!G13)+(Abrasion_indicator!$K$28*Abrasion_indicator!G13))/('Indicator 0'!G13+Abrasion_indicator!G13))*'Wellbeing Base'!G13)*'Ecosystem Area'!$H29/10000</f>
        <v>1469.5680304114753</v>
      </c>
      <c r="F14" s="93">
        <f>(((('Indicator 0'!$P$20*'Indicator 0'!H13)+(Abrasion_indicator!$K$28*Abrasion_indicator!H13))/('Indicator 0'!H13+Abrasion_indicator!H13))*'Wellbeing Base'!H13)*'Ecosystem Area'!$H29/10000</f>
        <v>884.10342636073005</v>
      </c>
      <c r="G14" s="93">
        <f>(((('Indicator 0'!$P$20*'Indicator 0'!I13)+(Abrasion_indicator!$K$28*Abrasion_indicator!I13))/('Indicator 0'!I13+Abrasion_indicator!I13))*'Wellbeing Base'!I13)*'Ecosystem Area'!$H29/10000</f>
        <v>881.23420087191244</v>
      </c>
      <c r="H14" s="93">
        <f>(((('Indicator 0'!$P$20*'Indicator 0'!J13)+(Abrasion_indicator!$K$28*Abrasion_indicator!J13))/('Indicator 0'!J13+Abrasion_indicator!J13))*'Wellbeing Base'!J13)*'Ecosystem Area'!$H29/10000</f>
        <v>517.36937686176668</v>
      </c>
      <c r="I14" s="93">
        <f>(((('Indicator 0'!$P$20*'Indicator 0'!K13)+(Abrasion_indicator!$K$28*Abrasion_indicator!K13))/('Indicator 0'!K13+Abrasion_indicator!K13))*'Wellbeing Base'!K13)*'Ecosystem Area'!$H29/10000</f>
        <v>743.65982346104386</v>
      </c>
      <c r="J14" s="93">
        <f>(((('Indicator 0'!$P$20*'Indicator 0'!L13)+(Abrasion_indicator!$K$28*Abrasion_indicator!L13))/('Indicator 0'!L13+Abrasion_indicator!L13))*'Wellbeing Base'!L13)*'Ecosystem Area'!$H29/10000</f>
        <v>846.64719784287104</v>
      </c>
      <c r="K14" s="93">
        <f>(((('Indicator 0'!$P$20*'Indicator 0'!M13)+(Abrasion_indicator!$K$28*Abrasion_indicator!M13))/('Indicator 0'!M13+Abrasion_indicator!M13))*'Wellbeing Base'!M13)*'Ecosystem Area'!$H29/10000</f>
        <v>0</v>
      </c>
      <c r="L14" s="93">
        <f>(((('Indicator 0'!$P$20*'Indicator 0'!N13)+(Abrasion_indicator!$K$28*Abrasion_indicator!N13))/('Indicator 0'!N13+Abrasion_indicator!N13))*'Wellbeing Base'!N13)*'Ecosystem Area'!$H29/10000</f>
        <v>0</v>
      </c>
      <c r="M14" s="93">
        <f>(((('Indicator 0'!$P$20*'Indicator 0'!O13)+(Abrasion_indicator!$K$28*Abrasion_indicator!O13))/('Indicator 0'!O13+Abrasion_indicator!O13))*'Wellbeing Base'!O13)*'Ecosystem Area'!$H29/10000</f>
        <v>0</v>
      </c>
      <c r="N14" s="93">
        <f>(((('Indicator 0'!$P$20*'Indicator 0'!P13)+(Abrasion_indicator!$K$28*Abrasion_indicator!P13))/('Indicator 0'!P13+Abrasion_indicator!P13))*'Wellbeing Base'!P13)*'Ecosystem Area'!$H29/10000</f>
        <v>1006.7179760816766</v>
      </c>
      <c r="O14" s="93">
        <f>(((('Indicator 0'!$P$20*'Indicator 0'!Q13)+(Abrasion_indicator!$K$28*Abrasion_indicator!Q13))/('Indicator 0'!Q13+Abrasion_indicator!Q13))*'Wellbeing Base'!Q13)*'Ecosystem Area'!$H29/10000</f>
        <v>998.91551251519206</v>
      </c>
      <c r="P14" s="70">
        <f t="shared" si="0"/>
        <v>7348.2155444066684</v>
      </c>
      <c r="R14" s="73"/>
      <c r="S14" s="68"/>
      <c r="T14" s="53"/>
      <c r="U14" s="53"/>
      <c r="V14" s="53"/>
      <c r="W14" s="53"/>
      <c r="X14" s="53"/>
      <c r="Y14" s="53"/>
      <c r="Z14" s="53"/>
      <c r="AA14" s="53"/>
      <c r="AB14" s="53"/>
      <c r="AC14" s="53"/>
      <c r="AD14" s="53"/>
      <c r="AE14" s="53"/>
      <c r="AF14" s="70"/>
    </row>
    <row r="15" spans="2:32">
      <c r="B15" s="102"/>
      <c r="C15" s="80" t="s">
        <v>44</v>
      </c>
      <c r="D15" s="93">
        <f>(((('Indicator 0'!$P$20*'Indicator 0'!F14)+(Abrasion_indicator!$K$28*Abrasion_indicator!F14))/('Indicator 0'!F14+Abrasion_indicator!F14))*'Wellbeing Base'!F14)*'Ecosystem Area'!$H30/10000</f>
        <v>0</v>
      </c>
      <c r="E15" s="93">
        <f>(((('Indicator 0'!$P$20*'Indicator 0'!G14)+(Abrasion_indicator!$K$28*Abrasion_indicator!G14))/('Indicator 0'!G14+Abrasion_indicator!G14))*'Wellbeing Base'!G14)*'Ecosystem Area'!$H30/10000</f>
        <v>2.0266578246966072</v>
      </c>
      <c r="F15" s="93">
        <f>(((('Indicator 0'!$P$20*'Indicator 0'!H14)+(Abrasion_indicator!$K$28*Abrasion_indicator!H14))/('Indicator 0'!H14+Abrasion_indicator!H14))*'Wellbeing Base'!H14)*'Ecosystem Area'!$H30/10000</f>
        <v>1.2192529299738248</v>
      </c>
      <c r="G15" s="93">
        <f>(((('Indicator 0'!$P$20*'Indicator 0'!I14)+(Abrasion_indicator!$K$28*Abrasion_indicator!I14))/('Indicator 0'!I14+Abrasion_indicator!I14))*'Wellbeing Base'!I14)*'Ecosystem Area'!$H30/10000</f>
        <v>1.2152960268789039</v>
      </c>
      <c r="H15" s="93">
        <f>(((('Indicator 0'!$P$20*'Indicator 0'!J14)+(Abrasion_indicator!$K$28*Abrasion_indicator!J14))/('Indicator 0'!J14+Abrasion_indicator!J14))*'Wellbeing Base'!J14)*'Ecosystem Area'!$H30/10000</f>
        <v>0.71349585332345666</v>
      </c>
      <c r="I15" s="93">
        <f>(((('Indicator 0'!$P$20*'Indicator 0'!K14)+(Abrasion_indicator!$K$28*Abrasion_indicator!K14))/('Indicator 0'!K14+Abrasion_indicator!K14))*'Wellbeing Base'!K14)*'Ecosystem Area'!$H30/10000</f>
        <v>1.0255693979051963</v>
      </c>
      <c r="J15" s="93">
        <f>(((('Indicator 0'!$P$20*'Indicator 0'!L14)+(Abrasion_indicator!$K$28*Abrasion_indicator!L14))/('Indicator 0'!L14+Abrasion_indicator!L14))*'Wellbeing Base'!L14)*'Ecosystem Area'!$H30/10000</f>
        <v>1.1675976428156736</v>
      </c>
      <c r="K15" s="93">
        <f>(((('Indicator 0'!$P$20*'Indicator 0'!M14)+(Abrasion_indicator!$K$28*Abrasion_indicator!M14))/('Indicator 0'!M14+Abrasion_indicator!M14))*'Wellbeing Base'!M14)*'Ecosystem Area'!$H30/10000</f>
        <v>21.043108041252474</v>
      </c>
      <c r="L15" s="93">
        <f>(((('Indicator 0'!$P$20*'Indicator 0'!N14)+(Abrasion_indicator!$K$28*Abrasion_indicator!N14))/('Indicator 0'!N14+Abrasion_indicator!N14))*'Wellbeing Base'!N14)*'Ecosystem Area'!$H30/10000</f>
        <v>61.108229016333759</v>
      </c>
      <c r="M15" s="93">
        <f>(((('Indicator 0'!$P$20*'Indicator 0'!O14)+(Abrasion_indicator!$K$28*Abrasion_indicator!O14))/('Indicator 0'!O14+Abrasion_indicator!O14))*'Wellbeing Base'!O14)*'Ecosystem Area'!$H30/10000</f>
        <v>12.272701847636757</v>
      </c>
      <c r="N15" s="93">
        <f>(((('Indicator 0'!$P$20*'Indicator 0'!P14)+(Abrasion_indicator!$K$28*Abrasion_indicator!P14))/('Indicator 0'!P14+Abrasion_indicator!P14))*'Wellbeing Base'!P14)*'Ecosystem Area'!$H30/10000</f>
        <v>1.3883486992551075</v>
      </c>
      <c r="O15" s="93">
        <f>(((('Indicator 0'!$P$20*'Indicator 0'!Q14)+(Abrasion_indicator!$K$28*Abrasion_indicator!Q14))/('Indicator 0'!Q14+Abrasion_indicator!Q14))*'Wellbeing Base'!Q14)*'Ecosystem Area'!$H30/10000</f>
        <v>1.3775884462340213</v>
      </c>
      <c r="P15" s="70">
        <f t="shared" si="0"/>
        <v>104.55784572630576</v>
      </c>
      <c r="R15" s="73"/>
      <c r="S15" s="68"/>
      <c r="T15" s="53"/>
      <c r="U15" s="53"/>
      <c r="V15" s="53"/>
      <c r="W15" s="53"/>
      <c r="X15" s="53"/>
      <c r="Y15" s="53"/>
      <c r="Z15" s="53"/>
      <c r="AA15" s="53"/>
      <c r="AB15" s="53"/>
      <c r="AC15" s="53"/>
      <c r="AD15" s="53"/>
      <c r="AE15" s="53"/>
      <c r="AF15" s="70"/>
    </row>
    <row r="16" spans="2:32">
      <c r="B16" s="102"/>
      <c r="C16" s="80" t="s">
        <v>45</v>
      </c>
      <c r="D16" s="93">
        <f>(((('Indicator 0'!$P$20*'Indicator 0'!F15)+(Abrasion_indicator!$K$28*Abrasion_indicator!F15))/('Indicator 0'!F15+Abrasion_indicator!F15))*'Wellbeing Base'!F15)*'Ecosystem Area'!$H31/10000</f>
        <v>0</v>
      </c>
      <c r="E16" s="93">
        <f>(((('Indicator 0'!$P$20*'Indicator 0'!G15)+(Abrasion_indicator!$K$28*Abrasion_indicator!G15))/('Indicator 0'!G15+Abrasion_indicator!G15))*'Wellbeing Base'!G15)*'Ecosystem Area'!$H31/10000</f>
        <v>58.336643086067156</v>
      </c>
      <c r="F16" s="93">
        <f>(((('Indicator 0'!$P$20*'Indicator 0'!H15)+(Abrasion_indicator!$K$28*Abrasion_indicator!H15))/('Indicator 0'!H15+Abrasion_indicator!H15))*'Wellbeing Base'!H15)*'Ecosystem Area'!$H31/10000</f>
        <v>35.095773021364607</v>
      </c>
      <c r="G16" s="93">
        <f>(((('Indicator 0'!$P$20*'Indicator 0'!I15)+(Abrasion_indicator!$K$28*Abrasion_indicator!I15))/('Indicator 0'!I15+Abrasion_indicator!I15))*'Wellbeing Base'!I15)*'Ecosystem Area'!$H31/10000</f>
        <v>34.981874937158359</v>
      </c>
      <c r="H16" s="93">
        <f>(((('Indicator 0'!$P$20*'Indicator 0'!J15)+(Abrasion_indicator!$K$28*Abrasion_indicator!J15))/('Indicator 0'!J15+Abrasion_indicator!J15))*'Wellbeing Base'!J15)*'Ecosystem Area'!$H31/10000</f>
        <v>20.537730854960884</v>
      </c>
      <c r="I16" s="93">
        <f>(((('Indicator 0'!$P$20*'Indicator 0'!K15)+(Abrasion_indicator!$K$28*Abrasion_indicator!K15))/('Indicator 0'!K15+Abrasion_indicator!K15))*'Wellbeing Base'!K15)*'Ecosystem Area'!$H31/10000</f>
        <v>29.520659677488776</v>
      </c>
      <c r="J16" s="93">
        <f>(((('Indicator 0'!$P$20*'Indicator 0'!L15)+(Abrasion_indicator!$K$28*Abrasion_indicator!L15))/('Indicator 0'!L15+Abrasion_indicator!L15))*'Wellbeing Base'!L15)*'Ecosystem Area'!$H31/10000</f>
        <v>0</v>
      </c>
      <c r="K16" s="93">
        <f>(((('Indicator 0'!$P$20*'Indicator 0'!M15)+(Abrasion_indicator!$K$28*Abrasion_indicator!M15))/('Indicator 0'!M15+Abrasion_indicator!M15))*'Wellbeing Base'!M15)*'Ecosystem Area'!$H31/10000</f>
        <v>0</v>
      </c>
      <c r="L16" s="93">
        <f>(((('Indicator 0'!$P$20*'Indicator 0'!N15)+(Abrasion_indicator!$K$28*Abrasion_indicator!N15))/('Indicator 0'!N15+Abrasion_indicator!N15))*'Wellbeing Base'!N15)*'Ecosystem Area'!$H31/10000</f>
        <v>0</v>
      </c>
      <c r="M16" s="93">
        <f>(((('Indicator 0'!$P$20*'Indicator 0'!O15)+(Abrasion_indicator!$K$28*Abrasion_indicator!O15))/('Indicator 0'!O15+Abrasion_indicator!O15))*'Wellbeing Base'!O15)*'Ecosystem Area'!$H31/10000</f>
        <v>0</v>
      </c>
      <c r="N16" s="93">
        <f>(((('Indicator 0'!$P$20*'Indicator 0'!P15)+(Abrasion_indicator!$K$28*Abrasion_indicator!P15))/('Indicator 0'!P15+Abrasion_indicator!P15))*'Wellbeing Base'!P15)*'Ecosystem Area'!$H31/10000</f>
        <v>39.963136135018416</v>
      </c>
      <c r="O16" s="93">
        <f>(((('Indicator 0'!$P$20*'Indicator 0'!Q15)+(Abrasion_indicator!$K$28*Abrasion_indicator!Q15))/('Indicator 0'!Q15+Abrasion_indicator!Q15))*'Wellbeing Base'!Q15)*'Ecosystem Area'!$H31/10000</f>
        <v>39.653405981088341</v>
      </c>
      <c r="P16" s="70">
        <f t="shared" si="0"/>
        <v>258.08922369314655</v>
      </c>
      <c r="R16" s="73"/>
      <c r="S16" s="68"/>
      <c r="T16" s="53"/>
      <c r="U16" s="53"/>
      <c r="V16" s="53"/>
      <c r="W16" s="53"/>
      <c r="X16" s="53"/>
      <c r="Y16" s="53"/>
      <c r="Z16" s="53"/>
      <c r="AA16" s="53"/>
      <c r="AB16" s="53"/>
      <c r="AC16" s="53"/>
      <c r="AD16" s="53"/>
      <c r="AE16" s="53"/>
      <c r="AF16" s="70"/>
    </row>
    <row r="17" spans="2:32">
      <c r="B17" s="102"/>
      <c r="C17" s="80" t="s">
        <v>46</v>
      </c>
      <c r="D17" s="93">
        <f>(((('Indicator 0'!$P$20*'Indicator 0'!F16)+(Abrasion_indicator!$K$28*Abrasion_indicator!F16))/('Indicator 0'!F16+Abrasion_indicator!F16))*'Wellbeing Base'!F16)*'Ecosystem Area'!$H32/10000</f>
        <v>0</v>
      </c>
      <c r="E17" s="93">
        <f>(((('Indicator 0'!$P$20*'Indicator 0'!G16)+(Abrasion_indicator!$K$28*Abrasion_indicator!G16))/('Indicator 0'!G16+Abrasion_indicator!G16))*'Wellbeing Base'!G16)*'Ecosystem Area'!$H32/10000</f>
        <v>7.2307341693042195</v>
      </c>
      <c r="F17" s="93">
        <f>(((('Indicator 0'!$P$20*'Indicator 0'!H16)+(Abrasion_indicator!$K$28*Abrasion_indicator!H16))/('Indicator 0'!H16+Abrasion_indicator!H16))*'Wellbeing Base'!H16)*'Ecosystem Area'!$H32/10000</f>
        <v>6.5250979082562708</v>
      </c>
      <c r="G17" s="93">
        <f>(((('Indicator 0'!$P$20*'Indicator 0'!I16)+(Abrasion_indicator!$K$28*Abrasion_indicator!I16))/('Indicator 0'!I16+Abrasion_indicator!I16))*'Wellbeing Base'!I16)*'Ecosystem Area'!$H32/10000</f>
        <v>13.007843357112021</v>
      </c>
      <c r="H17" s="93">
        <f>(((('Indicator 0'!$P$20*'Indicator 0'!J16)+(Abrasion_indicator!$K$28*Abrasion_indicator!J16))/('Indicator 0'!J16+Abrasion_indicator!J16))*'Wellbeing Base'!J16)*'Ecosystem Area'!$H32/10000</f>
        <v>2.5456190894262645</v>
      </c>
      <c r="I17" s="93">
        <f>(((('Indicator 0'!$P$20*'Indicator 0'!K16)+(Abrasion_indicator!$K$28*Abrasion_indicator!K16))/('Indicator 0'!K16+Abrasion_indicator!K16))*'Wellbeing Base'!K16)*'Ecosystem Area'!$H32/10000</f>
        <v>5.4885582544275726</v>
      </c>
      <c r="J17" s="93">
        <f>(((('Indicator 0'!$P$20*'Indicator 0'!L16)+(Abrasion_indicator!$K$28*Abrasion_indicator!L16))/('Indicator 0'!L16+Abrasion_indicator!L16))*'Wellbeing Base'!L16)*'Ecosystem Area'!$H32/10000</f>
        <v>6.2486533757889466</v>
      </c>
      <c r="K17" s="93">
        <f>(((('Indicator 0'!$P$20*'Indicator 0'!M16)+(Abrasion_indicator!$K$28*Abrasion_indicator!M16))/('Indicator 0'!M16+Abrasion_indicator!M16))*'Wellbeing Base'!M16)*'Ecosystem Area'!$H32/10000</f>
        <v>112.61678105307897</v>
      </c>
      <c r="L17" s="93">
        <f>(((('Indicator 0'!$P$20*'Indicator 0'!N16)+(Abrasion_indicator!$K$28*Abrasion_indicator!N16))/('Indicator 0'!N16+Abrasion_indicator!N16))*'Wellbeing Base'!N16)*'Ecosystem Area'!$H32/10000</f>
        <v>145.34844977764274</v>
      </c>
      <c r="M17" s="93">
        <f>(((('Indicator 0'!$P$20*'Indicator 0'!O16)+(Abrasion_indicator!$K$28*Abrasion_indicator!O16))/('Indicator 0'!O16+Abrasion_indicator!O16))*'Wellbeing Base'!O16)*'Ecosystem Area'!$H32/10000</f>
        <v>87.573386605284199</v>
      </c>
      <c r="N17" s="93">
        <f>(((('Indicator 0'!$P$20*'Indicator 0'!P16)+(Abrasion_indicator!$K$28*Abrasion_indicator!P16))/('Indicator 0'!P16+Abrasion_indicator!P16))*'Wellbeing Base'!P16)*'Ecosystem Area'!$H32/10000</f>
        <v>4.9533671921730509</v>
      </c>
      <c r="O17" s="93">
        <f>(((('Indicator 0'!$P$20*'Indicator 0'!Q16)+(Abrasion_indicator!$K$28*Abrasion_indicator!Q16))/('Indicator 0'!Q16+Abrasion_indicator!Q16))*'Wellbeing Base'!Q16)*'Ecosystem Area'!$H32/10000</f>
        <v>9.8299532639795455</v>
      </c>
      <c r="P17" s="70">
        <f t="shared" si="0"/>
        <v>401.36844404647383</v>
      </c>
      <c r="R17" s="73"/>
      <c r="S17" s="68"/>
      <c r="T17" s="53"/>
      <c r="U17" s="53"/>
      <c r="V17" s="53"/>
      <c r="W17" s="53"/>
      <c r="X17" s="53"/>
      <c r="Y17" s="53"/>
      <c r="Z17" s="53"/>
      <c r="AA17" s="53"/>
      <c r="AB17" s="53"/>
      <c r="AC17" s="53"/>
      <c r="AD17" s="53"/>
      <c r="AE17" s="53"/>
      <c r="AF17" s="70"/>
    </row>
    <row r="18" spans="2:32">
      <c r="D18" s="70">
        <f>SUM(D5:D17)</f>
        <v>2283.1362821355842</v>
      </c>
      <c r="E18" s="70">
        <f t="shared" ref="E18:O18" si="1">SUM(E5:E17)</f>
        <v>2283.1362821355838</v>
      </c>
      <c r="F18" s="70">
        <f t="shared" si="1"/>
        <v>1127.4747072274486</v>
      </c>
      <c r="G18" s="70">
        <f t="shared" si="1"/>
        <v>1352.969648672939</v>
      </c>
      <c r="H18" s="70">
        <f t="shared" si="1"/>
        <v>789.23229505921427</v>
      </c>
      <c r="I18" s="70">
        <f t="shared" si="1"/>
        <v>1127.4747072274488</v>
      </c>
      <c r="J18" s="70">
        <f t="shared" si="1"/>
        <v>1127.474707227449</v>
      </c>
      <c r="K18" s="70">
        <f t="shared" si="1"/>
        <v>1352.9696486729388</v>
      </c>
      <c r="L18" s="70">
        <f t="shared" si="1"/>
        <v>2254.9494144548976</v>
      </c>
      <c r="M18" s="70">
        <f t="shared" si="1"/>
        <v>1522.0908547570564</v>
      </c>
      <c r="N18" s="70">
        <f t="shared" si="1"/>
        <v>1522.0908547570559</v>
      </c>
      <c r="O18" s="70">
        <f t="shared" si="1"/>
        <v>1522.0908547570561</v>
      </c>
      <c r="P18" s="70">
        <f t="shared" si="0"/>
        <v>18265.090257084674</v>
      </c>
      <c r="T18" s="70"/>
      <c r="U18" s="70"/>
      <c r="V18" s="70"/>
      <c r="W18" s="70"/>
      <c r="X18" s="70"/>
      <c r="Y18" s="70"/>
      <c r="Z18" s="70"/>
      <c r="AA18" s="70"/>
      <c r="AB18" s="70"/>
      <c r="AC18" s="70"/>
      <c r="AD18" s="70"/>
      <c r="AE18" s="70"/>
      <c r="AF18" s="70"/>
    </row>
    <row r="20" spans="2:32">
      <c r="B20" s="80"/>
      <c r="C20" s="80"/>
      <c r="D20" s="80" t="s">
        <v>72</v>
      </c>
      <c r="E20" s="80"/>
      <c r="F20" s="80"/>
      <c r="G20" s="80"/>
      <c r="H20" s="80"/>
      <c r="I20" s="80"/>
      <c r="J20" s="80"/>
      <c r="K20" s="80"/>
      <c r="L20" s="80"/>
      <c r="M20" s="80"/>
      <c r="N20" s="80"/>
      <c r="O20" s="80"/>
    </row>
    <row r="21" spans="2:32" ht="15" customHeight="1">
      <c r="B21" s="107" t="s">
        <v>89</v>
      </c>
      <c r="C21" s="105"/>
      <c r="D21" s="103" t="s">
        <v>0</v>
      </c>
      <c r="E21" s="103"/>
      <c r="F21" s="103" t="s">
        <v>1</v>
      </c>
      <c r="G21" s="103"/>
      <c r="H21" s="103"/>
      <c r="I21" s="103"/>
      <c r="J21" s="103"/>
      <c r="K21" s="103"/>
      <c r="L21" s="103"/>
      <c r="M21" s="103" t="s">
        <v>2</v>
      </c>
      <c r="N21" s="103"/>
      <c r="O21" s="103"/>
      <c r="R21" s="76"/>
      <c r="S21" s="75"/>
      <c r="T21" s="74"/>
      <c r="U21" s="74"/>
      <c r="V21" s="74"/>
      <c r="W21" s="74"/>
      <c r="X21" s="74"/>
      <c r="Y21" s="74"/>
      <c r="Z21" s="74"/>
      <c r="AA21" s="74"/>
      <c r="AB21" s="74"/>
      <c r="AC21" s="74"/>
      <c r="AD21" s="74"/>
      <c r="AE21" s="74"/>
    </row>
    <row r="22" spans="2:32">
      <c r="B22" s="105"/>
      <c r="C22" s="105"/>
      <c r="D22" s="103"/>
      <c r="E22" s="103"/>
      <c r="F22" s="103"/>
      <c r="G22" s="103"/>
      <c r="H22" s="103"/>
      <c r="I22" s="103"/>
      <c r="J22" s="103"/>
      <c r="K22" s="103"/>
      <c r="L22" s="103"/>
      <c r="M22" s="103"/>
      <c r="N22" s="103"/>
      <c r="O22" s="103"/>
      <c r="R22" s="75"/>
      <c r="S22" s="75"/>
      <c r="T22" s="66"/>
      <c r="U22" s="66"/>
      <c r="V22" s="66"/>
      <c r="W22" s="66"/>
      <c r="X22" s="66"/>
      <c r="Y22" s="66"/>
      <c r="Z22" s="66"/>
      <c r="AA22" s="66"/>
      <c r="AB22" s="66"/>
      <c r="AC22" s="66"/>
      <c r="AD22" s="66"/>
      <c r="AE22" s="66"/>
    </row>
    <row r="23" spans="2:32" ht="138">
      <c r="B23" s="105"/>
      <c r="C23" s="105"/>
      <c r="D23" s="97" t="s">
        <v>102</v>
      </c>
      <c r="E23" s="97" t="s">
        <v>103</v>
      </c>
      <c r="F23" s="97" t="s">
        <v>104</v>
      </c>
      <c r="G23" s="97" t="s">
        <v>105</v>
      </c>
      <c r="H23" s="97" t="s">
        <v>106</v>
      </c>
      <c r="I23" s="97" t="s">
        <v>107</v>
      </c>
      <c r="J23" s="97" t="s">
        <v>108</v>
      </c>
      <c r="K23" s="97" t="s">
        <v>12</v>
      </c>
      <c r="L23" s="97" t="s">
        <v>109</v>
      </c>
      <c r="M23" s="97" t="s">
        <v>110</v>
      </c>
      <c r="N23" s="97" t="s">
        <v>111</v>
      </c>
      <c r="O23" s="97" t="s">
        <v>112</v>
      </c>
      <c r="R23" s="75"/>
      <c r="S23" s="75"/>
      <c r="T23" s="59"/>
      <c r="U23" s="59"/>
      <c r="V23" s="59"/>
      <c r="W23" s="59"/>
      <c r="X23" s="59"/>
      <c r="Y23" s="59"/>
      <c r="Z23" s="59"/>
      <c r="AA23" s="59"/>
      <c r="AB23" s="59"/>
      <c r="AC23" s="59"/>
      <c r="AD23" s="59"/>
      <c r="AE23" s="59"/>
    </row>
    <row r="24" spans="2:32" ht="15" customHeight="1">
      <c r="B24" s="102" t="s">
        <v>36</v>
      </c>
      <c r="C24" s="80" t="s">
        <v>17</v>
      </c>
      <c r="D24" s="93">
        <f>(((('Indicator 0'!$P$20*'Indicator 0'!F4)+(Abrasion_indicator!$L$28*Abrasion_indicator!F4))/('Indicator 0'!F4+Abrasion_indicator!F4))*'Wellbeing Base'!F4)*'Ecosystem Area'!$H20/10000</f>
        <v>629.13710329639935</v>
      </c>
      <c r="E24" s="93">
        <f>(((('Indicator 0'!$P$20*'Indicator 0'!G4)+(Abrasion_indicator!$L$28*Abrasion_indicator!G4))/('Indicator 0'!G4+Abrasion_indicator!G4))*'Wellbeing Base'!G4)*'Ecosystem Area'!$H20/10000</f>
        <v>7.1791857422109722</v>
      </c>
      <c r="F24" s="93">
        <f>(((('Indicator 0'!$P$20*'Indicator 0'!H4)+(Abrasion_indicator!$L$28*Abrasion_indicator!H4))/('Indicator 0'!H4+Abrasion_indicator!H4))*'Wellbeing Base'!H4)*'Ecosystem Area'!$H20/10000</f>
        <v>1.4396844473614101</v>
      </c>
      <c r="G24" s="93">
        <f>(((('Indicator 0'!$P$20*'Indicator 0'!I4)+(Abrasion_indicator!$L$28*Abrasion_indicator!I4))/('Indicator 0'!I4+Abrasion_indicator!I4))*'Wellbeing Base'!I4)*'Ecosystem Area'!$H20/10000</f>
        <v>5.7400486669332302</v>
      </c>
      <c r="H24" s="93">
        <f>(((('Indicator 0'!$P$20*'Indicator 0'!J4)+(Abrasion_indicator!$L$28*Abrasion_indicator!J4))/('Indicator 0'!J4+Abrasion_indicator!J4))*'Wellbeing Base'!J4)*'Ecosystem Area'!$H20/10000</f>
        <v>3.3699615823230058</v>
      </c>
      <c r="I24" s="93">
        <f>(((('Indicator 0'!$P$20*'Indicator 0'!K4)+(Abrasion_indicator!$L$28*Abrasion_indicator!K4))/('Indicator 0'!K4+Abrasion_indicator!K4))*'Wellbeing Base'!K4)*'Ecosystem Area'!$H20/10000</f>
        <v>2.4219688557740255</v>
      </c>
      <c r="J24" s="93">
        <f>(((('Indicator 0'!$P$20*'Indicator 0'!L4)+(Abrasion_indicator!$L$28*Abrasion_indicator!L4))/('Indicator 0'!L4+Abrasion_indicator!L4))*'Wellbeing Base'!L4)*'Ecosystem Area'!$H20/10000</f>
        <v>4.1360708491559395</v>
      </c>
      <c r="K24" s="93">
        <f>(((('Indicator 0'!$P$20*'Indicator 0'!M4)+(Abrasion_indicator!$L$28*Abrasion_indicator!M4))/('Indicator 0'!M4+Abrasion_indicator!M4))*'Wellbeing Base'!M4)*'Ecosystem Area'!$H20/10000</f>
        <v>49.695079054331082</v>
      </c>
      <c r="L24" s="93">
        <f>(((('Indicator 0'!$P$20*'Indicator 0'!N4)+(Abrasion_indicator!$L$28*Abrasion_indicator!N4))/('Indicator 0'!N4+Abrasion_indicator!N4))*'Wellbeing Base'!N4)*'Ecosystem Area'!$H20/10000</f>
        <v>0</v>
      </c>
      <c r="M24" s="93">
        <f>(((('Indicator 0'!$P$20*'Indicator 0'!O4)+(Abrasion_indicator!$L$28*Abrasion_indicator!O4))/('Indicator 0'!O4+Abrasion_indicator!O4))*'Wellbeing Base'!O4)*'Ecosystem Area'!$H20/10000</f>
        <v>57.966046397036223</v>
      </c>
      <c r="N24" s="93">
        <f>(((('Indicator 0'!$P$20*'Indicator 0'!P4)+(Abrasion_indicator!$L$28*Abrasion_indicator!P4))/('Indicator 0'!P4+Abrasion_indicator!P4))*'Wellbeing Base'!P4)*'Ecosystem Area'!$H20/10000</f>
        <v>3.2787028526967443</v>
      </c>
      <c r="O24" s="93">
        <f>(((('Indicator 0'!$P$20*'Indicator 0'!Q4)+(Abrasion_indicator!$L$28*Abrasion_indicator!Q4))/('Indicator 0'!Q4+Abrasion_indicator!Q4))*'Wellbeing Base'!Q4)*'Ecosystem Area'!$H20/10000</f>
        <v>3.2532916052954954</v>
      </c>
      <c r="P24" s="70">
        <f>SUM(D24:O24)</f>
        <v>767.61714334951751</v>
      </c>
      <c r="R24" s="73"/>
      <c r="S24" s="68"/>
      <c r="T24" s="53"/>
      <c r="U24" s="53"/>
      <c r="V24" s="53"/>
      <c r="W24" s="53"/>
      <c r="X24" s="53"/>
      <c r="Y24" s="53"/>
      <c r="Z24" s="53"/>
      <c r="AA24" s="53"/>
      <c r="AB24" s="53"/>
      <c r="AC24" s="53"/>
      <c r="AD24" s="53"/>
      <c r="AE24" s="53"/>
      <c r="AF24" s="70"/>
    </row>
    <row r="25" spans="2:32">
      <c r="B25" s="102"/>
      <c r="C25" s="80" t="s">
        <v>18</v>
      </c>
      <c r="D25" s="93">
        <f>(((('Indicator 0'!$P$20*'Indicator 0'!F5)+(Abrasion_indicator!$L$28*Abrasion_indicator!F5))/('Indicator 0'!F5+Abrasion_indicator!F5))*'Wellbeing Base'!F5)*'Ecosystem Area'!$H21/10000</f>
        <v>263.46023000021171</v>
      </c>
      <c r="E25" s="93">
        <f>(((('Indicator 0'!$P$20*'Indicator 0'!G5)+(Abrasion_indicator!$L$28*Abrasion_indicator!G5))/('Indicator 0'!G5+Abrasion_indicator!G5))*'Wellbeing Base'!G5)*'Ecosystem Area'!$H21/10000</f>
        <v>3.0063875059138767</v>
      </c>
      <c r="F25" s="93">
        <f>(((('Indicator 0'!$P$20*'Indicator 0'!H5)+(Abrasion_indicator!$L$28*Abrasion_indicator!H5))/('Indicator 0'!H5+Abrasion_indicator!H5))*'Wellbeing Base'!H5)*'Ecosystem Area'!$H21/10000</f>
        <v>0.60288861305779473</v>
      </c>
      <c r="G25" s="93">
        <f>(((('Indicator 0'!$P$20*'Indicator 0'!I5)+(Abrasion_indicator!$L$28*Abrasion_indicator!I5))/('Indicator 0'!I5+Abrasion_indicator!I5))*'Wellbeing Base'!I5)*'Ecosystem Area'!$H21/10000</f>
        <v>2.4037281128056023</v>
      </c>
      <c r="H25" s="93">
        <f>(((('Indicator 0'!$P$20*'Indicator 0'!J5)+(Abrasion_indicator!$L$28*Abrasion_indicator!J5))/('Indicator 0'!J5+Abrasion_indicator!J5))*'Wellbeing Base'!J5)*'Ecosystem Area'!$H21/10000</f>
        <v>1.4112199851491061</v>
      </c>
      <c r="I25" s="93">
        <f>(((('Indicator 0'!$P$20*'Indicator 0'!K5)+(Abrasion_indicator!$L$28*Abrasion_indicator!K5))/('Indicator 0'!K5+Abrasion_indicator!K5))*'Wellbeing Base'!K5)*'Ecosystem Area'!$H21/10000</f>
        <v>1.0142343671232432</v>
      </c>
      <c r="J25" s="93">
        <f>(((('Indicator 0'!$P$20*'Indicator 0'!L5)+(Abrasion_indicator!$L$28*Abrasion_indicator!L5))/('Indicator 0'!L5+Abrasion_indicator!L5))*'Wellbeing Base'!L5)*'Ecosystem Area'!$H21/10000</f>
        <v>1.7320392828626718</v>
      </c>
      <c r="K25" s="93">
        <f>(((('Indicator 0'!$P$20*'Indicator 0'!M5)+(Abrasion_indicator!$L$28*Abrasion_indicator!M5))/('Indicator 0'!M5+Abrasion_indicator!M5))*'Wellbeing Base'!M5)*'Ecosystem Area'!$H21/10000</f>
        <v>20.810530628273149</v>
      </c>
      <c r="L25" s="93">
        <f>(((('Indicator 0'!$P$20*'Indicator 0'!N5)+(Abrasion_indicator!$L$28*Abrasion_indicator!N5))/('Indicator 0'!N5+Abrasion_indicator!N5))*'Wellbeing Base'!N5)*'Ecosystem Area'!$H21/10000</f>
        <v>40.288556522193694</v>
      </c>
      <c r="M25" s="93">
        <f>(((('Indicator 0'!$P$20*'Indicator 0'!O5)+(Abrasion_indicator!$L$28*Abrasion_indicator!O5))/('Indicator 0'!O5+Abrasion_indicator!O5))*'Wellbeing Base'!O5)*'Ecosystem Area'!$H21/10000</f>
        <v>24.274117415661742</v>
      </c>
      <c r="N25" s="93">
        <f>(((('Indicator 0'!$P$20*'Indicator 0'!P5)+(Abrasion_indicator!$L$28*Abrasion_indicator!P5))/('Indicator 0'!P5+Abrasion_indicator!P5))*'Wellbeing Base'!P5)*'Ecosystem Area'!$H21/10000</f>
        <v>1.3730040767709684</v>
      </c>
      <c r="O25" s="93">
        <f>(((('Indicator 0'!$P$20*'Indicator 0'!Q5)+(Abrasion_indicator!$L$28*Abrasion_indicator!Q5))/('Indicator 0'!Q5+Abrasion_indicator!Q5))*'Wellbeing Base'!Q5)*'Ecosystem Area'!$H21/10000</f>
        <v>1.3623627506596216</v>
      </c>
      <c r="P25" s="70">
        <f t="shared" ref="P25:P37" si="2">SUM(D25:O25)</f>
        <v>361.73929926068325</v>
      </c>
      <c r="R25" s="73"/>
      <c r="S25" s="68"/>
      <c r="T25" s="53"/>
      <c r="U25" s="53"/>
      <c r="V25" s="53"/>
      <c r="W25" s="53"/>
      <c r="X25" s="53"/>
      <c r="Y25" s="53"/>
      <c r="Z25" s="53"/>
      <c r="AA25" s="53"/>
      <c r="AB25" s="53"/>
      <c r="AC25" s="53"/>
      <c r="AD25" s="53"/>
      <c r="AE25" s="53"/>
      <c r="AF25" s="70"/>
    </row>
    <row r="26" spans="2:32">
      <c r="B26" s="102"/>
      <c r="C26" s="80" t="s">
        <v>19</v>
      </c>
      <c r="D26" s="93">
        <f>(((('Indicator 0'!$P$20*'Indicator 0'!F6)+(Abrasion_indicator!$L$28*Abrasion_indicator!F6))/('Indicator 0'!F6+Abrasion_indicator!F6))*'Wellbeing Base'!F6)*'Ecosystem Area'!$H22/10000</f>
        <v>151.90653046157988</v>
      </c>
      <c r="E26" s="93">
        <f>(((('Indicator 0'!$P$20*'Indicator 0'!G6)+(Abrasion_indicator!$L$28*Abrasion_indicator!G6))/('Indicator 0'!G6+Abrasion_indicator!G6))*'Wellbeing Base'!G6)*'Ecosystem Area'!$H22/10000</f>
        <v>3.4668602183035553</v>
      </c>
      <c r="F26" s="93">
        <f>(((('Indicator 0'!$P$20*'Indicator 0'!H6)+(Abrasion_indicator!$L$28*Abrasion_indicator!H6))/('Indicator 0'!H6+Abrasion_indicator!H6))*'Wellbeing Base'!H6)*'Ecosystem Area'!$H22/10000</f>
        <v>0.69522992114847793</v>
      </c>
      <c r="G26" s="93">
        <f>(((('Indicator 0'!$P$20*'Indicator 0'!I6)+(Abrasion_indicator!$L$28*Abrasion_indicator!I6))/('Indicator 0'!I6+Abrasion_indicator!I6))*'Wellbeing Base'!I6)*'Ecosystem Area'!$H22/10000</f>
        <v>2.7718946255301349</v>
      </c>
      <c r="H26" s="93">
        <f>(((('Indicator 0'!$P$20*'Indicator 0'!J6)+(Abrasion_indicator!$L$28*Abrasion_indicator!J6))/('Indicator 0'!J6+Abrasion_indicator!J6))*'Wellbeing Base'!J6)*'Ecosystem Area'!$H22/10000</f>
        <v>1.627369198469695</v>
      </c>
      <c r="I26" s="93">
        <f>(((('Indicator 0'!$P$20*'Indicator 0'!K6)+(Abrasion_indicator!$L$28*Abrasion_indicator!K6))/('Indicator 0'!K6+Abrasion_indicator!K6))*'Wellbeing Base'!K6)*'Ecosystem Area'!$H22/10000</f>
        <v>1.1695793614426309</v>
      </c>
      <c r="J26" s="93">
        <f>(((('Indicator 0'!$P$20*'Indicator 0'!L6)+(Abrasion_indicator!$L$28*Abrasion_indicator!L6))/('Indicator 0'!L6+Abrasion_indicator!L6))*'Wellbeing Base'!L6)*'Ecosystem Area'!$H22/10000</f>
        <v>1.9973267166935973</v>
      </c>
      <c r="K26" s="93">
        <f>(((('Indicator 0'!$P$20*'Indicator 0'!M6)+(Abrasion_indicator!$L$28*Abrasion_indicator!M6))/('Indicator 0'!M6+Abrasion_indicator!M6))*'Wellbeing Base'!M6)*'Ecosystem Area'!$H22/10000</f>
        <v>23.997971191347364</v>
      </c>
      <c r="L26" s="93">
        <f>(((('Indicator 0'!$P$20*'Indicator 0'!N6)+(Abrasion_indicator!$L$28*Abrasion_indicator!N6))/('Indicator 0'!N6+Abrasion_indicator!N6))*'Wellbeing Base'!N6)*'Ecosystem Area'!$H22/10000</f>
        <v>46.459344839915921</v>
      </c>
      <c r="M26" s="93">
        <f>(((('Indicator 0'!$P$20*'Indicator 0'!O6)+(Abrasion_indicator!$L$28*Abrasion_indicator!O6))/('Indicator 0'!O6+Abrasion_indicator!O6))*'Wellbeing Base'!O6)*'Ecosystem Area'!$H22/10000</f>
        <v>27.992057523271907</v>
      </c>
      <c r="N26" s="93">
        <f>(((('Indicator 0'!$P$20*'Indicator 0'!P6)+(Abrasion_indicator!$L$28*Abrasion_indicator!P6))/('Indicator 0'!P6+Abrasion_indicator!P6))*'Wellbeing Base'!P6)*'Ecosystem Area'!$H22/10000</f>
        <v>1.5832999584925198</v>
      </c>
      <c r="O26" s="93">
        <f>(((('Indicator 0'!$P$20*'Indicator 0'!Q6)+(Abrasion_indicator!$L$28*Abrasion_indicator!Q6))/('Indicator 0'!Q6+Abrasion_indicator!Q6))*'Wellbeing Base'!Q6)*'Ecosystem Area'!$H22/10000</f>
        <v>1.5710287558970948</v>
      </c>
      <c r="P26" s="70">
        <f t="shared" si="2"/>
        <v>265.2384927720928</v>
      </c>
      <c r="R26" s="73"/>
      <c r="S26" s="68"/>
      <c r="T26" s="53"/>
      <c r="U26" s="53"/>
      <c r="V26" s="53"/>
      <c r="W26" s="53"/>
      <c r="X26" s="53"/>
      <c r="Y26" s="53"/>
      <c r="Z26" s="53"/>
      <c r="AA26" s="53"/>
      <c r="AB26" s="53"/>
      <c r="AC26" s="53"/>
      <c r="AD26" s="53"/>
      <c r="AE26" s="53"/>
      <c r="AF26" s="70"/>
    </row>
    <row r="27" spans="2:32" ht="15" customHeight="1">
      <c r="B27" s="102" t="s">
        <v>37</v>
      </c>
      <c r="C27" s="80" t="s">
        <v>20</v>
      </c>
      <c r="D27" s="93">
        <f>(((('Indicator 0'!$P$20*'Indicator 0'!F7)+(Abrasion_indicator!$L$28*Abrasion_indicator!F7))/('Indicator 0'!F7+Abrasion_indicator!F7))*'Wellbeing Base'!F7)*'Ecosystem Area'!$H23/10000</f>
        <v>0</v>
      </c>
      <c r="E27" s="93">
        <f>(((('Indicator 0'!$P$20*'Indicator 0'!G7)+(Abrasion_indicator!$L$28*Abrasion_indicator!G7))/('Indicator 0'!G7+Abrasion_indicator!G7))*'Wellbeing Base'!G7)*'Ecosystem Area'!$H23/10000</f>
        <v>15.878415062146843</v>
      </c>
      <c r="F27" s="93">
        <f>(((('Indicator 0'!$P$20*'Indicator 0'!H7)+(Abrasion_indicator!$L$28*Abrasion_indicator!H7))/('Indicator 0'!H7+Abrasion_indicator!H7))*'Wellbeing Base'!H7)*'Ecosystem Area'!$H23/10000</f>
        <v>0</v>
      </c>
      <c r="G27" s="93">
        <f>(((('Indicator 0'!$P$20*'Indicator 0'!I7)+(Abrasion_indicator!$L$28*Abrasion_indicator!I7))/('Indicator 0'!I7+Abrasion_indicator!I7))*'Wellbeing Base'!I7)*'Ecosystem Area'!$H23/10000</f>
        <v>6.3477167525142812</v>
      </c>
      <c r="H27" s="93">
        <f>(((('Indicator 0'!$P$20*'Indicator 0'!J7)+(Abrasion_indicator!$L$28*Abrasion_indicator!J7))/('Indicator 0'!J7+Abrasion_indicator!J7))*'Wellbeing Base'!J7)*'Ecosystem Area'!$H23/10000</f>
        <v>3.7267212932656695</v>
      </c>
      <c r="I27" s="93">
        <f>(((('Indicator 0'!$P$20*'Indicator 0'!K7)+(Abrasion_indicator!$L$28*Abrasion_indicator!K7))/('Indicator 0'!K7+Abrasion_indicator!K7))*'Wellbeing Base'!K7)*'Ecosystem Area'!$H23/10000</f>
        <v>5.3567393490684703</v>
      </c>
      <c r="J27" s="93">
        <f>(((('Indicator 0'!$P$20*'Indicator 0'!L7)+(Abrasion_indicator!$L$28*Abrasion_indicator!L7))/('Indicator 0'!L7+Abrasion_indicator!L7))*'Wellbeing Base'!L7)*'Ecosystem Area'!$H23/10000</f>
        <v>6.0985792379585817</v>
      </c>
      <c r="K27" s="93">
        <f>(((('Indicator 0'!$P$20*'Indicator 0'!M7)+(Abrasion_indicator!$L$28*Abrasion_indicator!M7))/('Indicator 0'!M7+Abrasion_indicator!M7))*'Wellbeing Base'!M7)*'Ecosystem Area'!$H23/10000</f>
        <v>109.91205968267042</v>
      </c>
      <c r="L27" s="93">
        <f>(((('Indicator 0'!$P$20*'Indicator 0'!N7)+(Abrasion_indicator!$L$28*Abrasion_indicator!N7))/('Indicator 0'!N7+Abrasion_indicator!N7))*'Wellbeing Base'!N7)*'Ecosystem Area'!$H23/10000</f>
        <v>212.78641607436245</v>
      </c>
      <c r="M27" s="93">
        <f>(((('Indicator 0'!$P$20*'Indicator 0'!O7)+(Abrasion_indicator!$L$28*Abrasion_indicator!O7))/('Indicator 0'!O7+Abrasion_indicator!O7))*'Wellbeing Base'!O7)*'Ecosystem Area'!$H23/10000</f>
        <v>128.2052000399066</v>
      </c>
      <c r="N27" s="93">
        <f>(((('Indicator 0'!$P$20*'Indicator 0'!P7)+(Abrasion_indicator!$L$28*Abrasion_indicator!P7))/('Indicator 0'!P7+Abrasion_indicator!P7))*'Wellbeing Base'!P7)*'Ecosystem Area'!$H23/10000</f>
        <v>7.2516029853450661</v>
      </c>
      <c r="O27" s="93">
        <f>(((('Indicator 0'!$P$20*'Indicator 0'!Q7)+(Abrasion_indicator!$L$28*Abrasion_indicator!Q7))/('Indicator 0'!Q7+Abrasion_indicator!Q7))*'Wellbeing Base'!Q7)*'Ecosystem Area'!$H23/10000</f>
        <v>7.1954001863129191</v>
      </c>
      <c r="P27" s="70">
        <f t="shared" si="2"/>
        <v>502.7588506635513</v>
      </c>
      <c r="R27" s="73"/>
      <c r="S27" s="68"/>
      <c r="T27" s="53"/>
      <c r="U27" s="53"/>
      <c r="V27" s="53"/>
      <c r="W27" s="53"/>
      <c r="X27" s="53"/>
      <c r="Y27" s="53"/>
      <c r="Z27" s="53"/>
      <c r="AA27" s="53"/>
      <c r="AB27" s="53"/>
      <c r="AC27" s="53"/>
      <c r="AD27" s="53"/>
      <c r="AE27" s="53"/>
      <c r="AF27" s="70"/>
    </row>
    <row r="28" spans="2:32">
      <c r="B28" s="102"/>
      <c r="C28" s="80" t="s">
        <v>38</v>
      </c>
      <c r="D28" s="93">
        <f>(((('Indicator 0'!$P$20*'Indicator 0'!F8)+(Abrasion_indicator!$L$28*Abrasion_indicator!F8))/('Indicator 0'!F8+Abrasion_indicator!F8))*'Wellbeing Base'!F8)*'Ecosystem Area'!$H24/10000</f>
        <v>0</v>
      </c>
      <c r="E28" s="93">
        <f>(((('Indicator 0'!$P$20*'Indicator 0'!G8)+(Abrasion_indicator!$L$28*Abrasion_indicator!G8))/('Indicator 0'!G8+Abrasion_indicator!G8))*'Wellbeing Base'!G8)*'Ecosystem Area'!$H24/10000</f>
        <v>2.3158646275965546</v>
      </c>
      <c r="F28" s="93">
        <f>(((('Indicator 0'!$P$20*'Indicator 0'!H8)+(Abrasion_indicator!$L$28*Abrasion_indicator!H8))/('Indicator 0'!H8+Abrasion_indicator!H8))*'Wellbeing Base'!H8)*'Ecosystem Area'!$H24/10000</f>
        <v>0.69662098313082044</v>
      </c>
      <c r="G28" s="93">
        <f>(((('Indicator 0'!$P$20*'Indicator 0'!I8)+(Abrasion_indicator!$L$28*Abrasion_indicator!I8))/('Indicator 0'!I8+Abrasion_indicator!I8))*'Wellbeing Base'!I8)*'Ecosystem Area'!$H24/10000</f>
        <v>0</v>
      </c>
      <c r="H28" s="93">
        <f>(((('Indicator 0'!$P$20*'Indicator 0'!J8)+(Abrasion_indicator!$L$28*Abrasion_indicator!J8))/('Indicator 0'!J8+Abrasion_indicator!J8))*'Wellbeing Base'!J8)*'Ecosystem Area'!$H24/10000</f>
        <v>0</v>
      </c>
      <c r="I28" s="93">
        <f>(((('Indicator 0'!$P$20*'Indicator 0'!K8)+(Abrasion_indicator!$L$28*Abrasion_indicator!K8))/('Indicator 0'!K8+Abrasion_indicator!K8))*'Wellbeing Base'!K8)*'Ecosystem Area'!$H24/10000</f>
        <v>0.58595976657028737</v>
      </c>
      <c r="J28" s="93">
        <f>(((('Indicator 0'!$P$20*'Indicator 0'!L8)+(Abrasion_indicator!$L$28*Abrasion_indicator!L8))/('Indicator 0'!L8+Abrasion_indicator!L8))*'Wellbeing Base'!L8)*'Ecosystem Area'!$H24/10000</f>
        <v>1.3342154000104716</v>
      </c>
      <c r="K28" s="93">
        <f>(((('Indicator 0'!$P$20*'Indicator 0'!M8)+(Abrasion_indicator!$L$28*Abrasion_indicator!M8))/('Indicator 0'!M8+Abrasion_indicator!M8))*'Wellbeing Base'!M8)*'Ecosystem Area'!$H24/10000</f>
        <v>24.045987918421606</v>
      </c>
      <c r="L28" s="93">
        <f>(((('Indicator 0'!$P$20*'Indicator 0'!N8)+(Abrasion_indicator!$L$28*Abrasion_indicator!N8))/('Indicator 0'!N8+Abrasion_indicator!N8))*'Wellbeing Base'!N8)*'Ecosystem Area'!$H24/10000</f>
        <v>0</v>
      </c>
      <c r="M28" s="93">
        <f>(((('Indicator 0'!$P$20*'Indicator 0'!O8)+(Abrasion_indicator!$L$28*Abrasion_indicator!O8))/('Indicator 0'!O8+Abrasion_indicator!O8))*'Wellbeing Base'!O8)*'Ecosystem Area'!$H24/10000</f>
        <v>28.048065882296271</v>
      </c>
      <c r="N28" s="93">
        <f>(((('Indicator 0'!$P$20*'Indicator 0'!P8)+(Abrasion_indicator!$L$28*Abrasion_indicator!P8))/('Indicator 0'!P8+Abrasion_indicator!P8))*'Wellbeing Base'!P8)*'Ecosystem Area'!$H24/10000</f>
        <v>0</v>
      </c>
      <c r="O28" s="93">
        <f>(((('Indicator 0'!$P$20*'Indicator 0'!Q8)+(Abrasion_indicator!$L$28*Abrasion_indicator!Q8))/('Indicator 0'!Q8+Abrasion_indicator!Q8))*'Wellbeing Base'!Q8)*'Ecosystem Area'!$H24/10000</f>
        <v>3.148344348160165</v>
      </c>
      <c r="P28" s="70">
        <f t="shared" si="2"/>
        <v>60.175058926186175</v>
      </c>
      <c r="R28" s="73"/>
      <c r="S28" s="68"/>
      <c r="T28" s="53"/>
      <c r="U28" s="53"/>
      <c r="V28" s="53"/>
      <c r="W28" s="53"/>
      <c r="X28" s="53"/>
      <c r="Y28" s="53"/>
      <c r="Z28" s="53"/>
      <c r="AA28" s="53"/>
      <c r="AB28" s="53"/>
      <c r="AC28" s="53"/>
      <c r="AD28" s="53"/>
      <c r="AE28" s="53"/>
      <c r="AF28" s="70"/>
    </row>
    <row r="29" spans="2:32">
      <c r="B29" s="102"/>
      <c r="C29" s="80" t="s">
        <v>21</v>
      </c>
      <c r="D29" s="93">
        <f>(((('Indicator 0'!$P$20*'Indicator 0'!F9)+(Abrasion_indicator!$L$28*Abrasion_indicator!F9))/('Indicator 0'!F9+Abrasion_indicator!F9))*'Wellbeing Base'!F9)*'Ecosystem Area'!$H25/10000</f>
        <v>0</v>
      </c>
      <c r="E29" s="93">
        <f>(((('Indicator 0'!$P$20*'Indicator 0'!G9)+(Abrasion_indicator!$L$28*Abrasion_indicator!G9))/('Indicator 0'!G9+Abrasion_indicator!G9))*'Wellbeing Base'!G9)*'Ecosystem Area'!$H25/10000</f>
        <v>26.262646769949178</v>
      </c>
      <c r="F29" s="93">
        <f>(((('Indicator 0'!$P$20*'Indicator 0'!H9)+(Abrasion_indicator!$L$28*Abrasion_indicator!H9))/('Indicator 0'!H9+Abrasion_indicator!H9))*'Wellbeing Base'!H9)*'Ecosystem Area'!$H25/10000</f>
        <v>5.2666034086475495</v>
      </c>
      <c r="G29" s="93">
        <f>(((('Indicator 0'!$P$20*'Indicator 0'!I9)+(Abrasion_indicator!$L$28*Abrasion_indicator!I9))/('Indicator 0'!I9+Abrasion_indicator!I9))*'Wellbeing Base'!I9)*'Ecosystem Area'!$H25/10000</f>
        <v>10.499022869378985</v>
      </c>
      <c r="H29" s="93">
        <f>(((('Indicator 0'!$P$20*'Indicator 0'!J9)+(Abrasion_indicator!$L$28*Abrasion_indicator!J9))/('Indicator 0'!J9+Abrasion_indicator!J9))*'Wellbeing Base'!J9)*'Ecosystem Area'!$H25/10000</f>
        <v>6.1639379341083558</v>
      </c>
      <c r="I29" s="93">
        <f>(((('Indicator 0'!$P$20*'Indicator 0'!K9)+(Abrasion_indicator!$L$28*Abrasion_indicator!K9))/('Indicator 0'!K9+Abrasion_indicator!K9))*'Wellbeing Base'!K9)*'Ecosystem Area'!$H25/10000</f>
        <v>8.8599619554378712</v>
      </c>
      <c r="J29" s="93">
        <f>(((('Indicator 0'!$P$20*'Indicator 0'!L9)+(Abrasion_indicator!$L$28*Abrasion_indicator!L9))/('Indicator 0'!L9+Abrasion_indicator!L9))*'Wellbeing Base'!L9)*'Ecosystem Area'!$H25/10000</f>
        <v>10.086953370231203</v>
      </c>
      <c r="K29" s="93">
        <f>(((('Indicator 0'!$P$20*'Indicator 0'!M9)+(Abrasion_indicator!$L$28*Abrasion_indicator!M9))/('Indicator 0'!M9+Abrasion_indicator!M9))*'Wellbeing Base'!M9)*'Ecosystem Area'!$H25/10000</f>
        <v>181.79280412469984</v>
      </c>
      <c r="L29" s="93">
        <f>(((('Indicator 0'!$P$20*'Indicator 0'!N9)+(Abrasion_indicator!$L$28*Abrasion_indicator!N9))/('Indicator 0'!N9+Abrasion_indicator!N9))*'Wellbeing Base'!N9)*'Ecosystem Area'!$H25/10000</f>
        <v>351.94535858472784</v>
      </c>
      <c r="M29" s="93">
        <f>(((('Indicator 0'!$P$20*'Indicator 0'!O9)+(Abrasion_indicator!$L$28*Abrasion_indicator!O9))/('Indicator 0'!O9+Abrasion_indicator!O9))*'Wellbeing Base'!O9)*'Ecosystem Area'!$H25/10000</f>
        <v>212.04936824869114</v>
      </c>
      <c r="N29" s="93">
        <f>(((('Indicator 0'!$P$20*'Indicator 0'!P9)+(Abrasion_indicator!$L$28*Abrasion_indicator!P9))/('Indicator 0'!P9+Abrasion_indicator!P9))*'Wellbeing Base'!P9)*'Ecosystem Area'!$H25/10000</f>
        <v>11.994036367901636</v>
      </c>
      <c r="O29" s="93">
        <f>(((('Indicator 0'!$P$20*'Indicator 0'!Q9)+(Abrasion_indicator!$L$28*Abrasion_indicator!Q9))/('Indicator 0'!Q9+Abrasion_indicator!Q9))*'Wellbeing Base'!Q9)*'Ecosystem Area'!$H25/10000</f>
        <v>11.901077829364469</v>
      </c>
      <c r="P29" s="70">
        <f t="shared" si="2"/>
        <v>836.82177146313813</v>
      </c>
      <c r="R29" s="73"/>
      <c r="S29" s="68"/>
      <c r="T29" s="53"/>
      <c r="U29" s="53"/>
      <c r="V29" s="53"/>
      <c r="W29" s="53"/>
      <c r="X29" s="53"/>
      <c r="Y29" s="53"/>
      <c r="Z29" s="53"/>
      <c r="AA29" s="53"/>
      <c r="AB29" s="53"/>
      <c r="AC29" s="53"/>
      <c r="AD29" s="53"/>
      <c r="AE29" s="53"/>
      <c r="AF29" s="70"/>
    </row>
    <row r="30" spans="2:32">
      <c r="B30" s="102"/>
      <c r="C30" s="80" t="s">
        <v>39</v>
      </c>
      <c r="D30" s="93">
        <f>(((('Indicator 0'!$P$20*'Indicator 0'!F10)+(Abrasion_indicator!$L$28*Abrasion_indicator!F10))/('Indicator 0'!F10+Abrasion_indicator!F10))*'Wellbeing Base'!F10)*'Ecosystem Area'!$H26/10000</f>
        <v>0</v>
      </c>
      <c r="E30" s="93">
        <f>(((('Indicator 0'!$P$20*'Indicator 0'!G10)+(Abrasion_indicator!$L$28*Abrasion_indicator!G10))/('Indicator 0'!G10+Abrasion_indicator!G10))*'Wellbeing Base'!G10)*'Ecosystem Area'!$H26/10000</f>
        <v>21.317681563180756</v>
      </c>
      <c r="F30" s="93">
        <f>(((('Indicator 0'!$P$20*'Indicator 0'!H10)+(Abrasion_indicator!$L$28*Abrasion_indicator!H10))/('Indicator 0'!H10+Abrasion_indicator!H10))*'Wellbeing Base'!H10)*'Ecosystem Area'!$H26/10000</f>
        <v>4.2749603788441028</v>
      </c>
      <c r="G30" s="93">
        <f>(((('Indicator 0'!$P$20*'Indicator 0'!I10)+(Abrasion_indicator!$L$28*Abrasion_indicator!I10))/('Indicator 0'!I10+Abrasion_indicator!I10))*'Wellbeing Base'!I10)*'Ecosystem Area'!$H26/10000</f>
        <v>8.522173268159392</v>
      </c>
      <c r="H30" s="93">
        <f>(((('Indicator 0'!$P$20*'Indicator 0'!J10)+(Abrasion_indicator!$L$28*Abrasion_indicator!J10))/('Indicator 0'!J10+Abrasion_indicator!J10))*'Wellbeing Base'!J10)*'Ecosystem Area'!$H26/10000</f>
        <v>5.0033367621151781</v>
      </c>
      <c r="I30" s="93">
        <f>(((('Indicator 0'!$P$20*'Indicator 0'!K10)+(Abrasion_indicator!$L$28*Abrasion_indicator!K10))/('Indicator 0'!K10+Abrasion_indicator!K10))*'Wellbeing Base'!K10)*'Ecosystem Area'!$H26/10000</f>
        <v>7.191729351667564</v>
      </c>
      <c r="J30" s="93">
        <f>(((('Indicator 0'!$P$20*'Indicator 0'!L10)+(Abrasion_indicator!$L$28*Abrasion_indicator!L10))/('Indicator 0'!L10+Abrasion_indicator!L10))*'Wellbeing Base'!L10)*'Ecosystem Area'!$H26/10000</f>
        <v>8.1876918869917041</v>
      </c>
      <c r="K30" s="93">
        <f>(((('Indicator 0'!$P$20*'Indicator 0'!M10)+(Abrasion_indicator!$L$28*Abrasion_indicator!M10))/('Indicator 0'!M10+Abrasion_indicator!M10))*'Wellbeing Base'!M10)*'Ecosystem Area'!$H26/10000</f>
        <v>147.56323468670496</v>
      </c>
      <c r="L30" s="93">
        <f>(((('Indicator 0'!$P$20*'Indicator 0'!N10)+(Abrasion_indicator!$L$28*Abrasion_indicator!N10))/('Indicator 0'!N10+Abrasion_indicator!N10))*'Wellbeing Base'!N10)*'Ecosystem Area'!$H26/10000</f>
        <v>285.67794966246709</v>
      </c>
      <c r="M30" s="93">
        <f>(((('Indicator 0'!$P$20*'Indicator 0'!O10)+(Abrasion_indicator!$L$28*Abrasion_indicator!O10))/('Indicator 0'!O10+Abrasion_indicator!O10))*'Wellbeing Base'!O10)*'Ecosystem Area'!$H26/10000</f>
        <v>172.1228232476432</v>
      </c>
      <c r="N30" s="93">
        <f>(((('Indicator 0'!$P$20*'Indicator 0'!P10)+(Abrasion_indicator!$L$28*Abrasion_indicator!P10))/('Indicator 0'!P10+Abrasion_indicator!P10))*'Wellbeing Base'!P10)*'Ecosystem Area'!$H26/10000</f>
        <v>9.7356923004691875</v>
      </c>
      <c r="O30" s="93">
        <f>(((('Indicator 0'!$P$20*'Indicator 0'!Q10)+(Abrasion_indicator!$L$28*Abrasion_indicator!Q10))/('Indicator 0'!Q10+Abrasion_indicator!Q10))*'Wellbeing Base'!Q10)*'Ecosystem Area'!$H26/10000</f>
        <v>9.6602368240858443</v>
      </c>
      <c r="P30" s="70">
        <f t="shared" si="2"/>
        <v>679.25750993232896</v>
      </c>
      <c r="R30" s="73"/>
      <c r="S30" s="68"/>
      <c r="T30" s="53"/>
      <c r="U30" s="53"/>
      <c r="V30" s="53"/>
      <c r="W30" s="53"/>
      <c r="X30" s="53"/>
      <c r="Y30" s="53"/>
      <c r="Z30" s="53"/>
      <c r="AA30" s="53"/>
      <c r="AB30" s="53"/>
      <c r="AC30" s="53"/>
      <c r="AD30" s="53"/>
      <c r="AE30" s="53"/>
      <c r="AF30" s="70"/>
    </row>
    <row r="31" spans="2:32" ht="15" customHeight="1">
      <c r="B31" s="102" t="s">
        <v>40</v>
      </c>
      <c r="C31" s="80" t="s">
        <v>41</v>
      </c>
      <c r="D31" s="93">
        <f>(((('Indicator 0'!$P$20*'Indicator 0'!F11)+(Abrasion_indicator!$L$28*Abrasion_indicator!F11))/('Indicator 0'!F11+Abrasion_indicator!F11))*'Wellbeing Base'!F11)*'Ecosystem Area'!$H27/10000</f>
        <v>0</v>
      </c>
      <c r="E31" s="93">
        <f>(((('Indicator 0'!$P$20*'Indicator 0'!G11)+(Abrasion_indicator!$L$28*Abrasion_indicator!G11))/('Indicator 0'!G11+Abrasion_indicator!G11))*'Wellbeing Base'!G11)*'Ecosystem Area'!$H27/10000</f>
        <v>103.00916500198296</v>
      </c>
      <c r="F31" s="93">
        <f>(((('Indicator 0'!$P$20*'Indicator 0'!H11)+(Abrasion_indicator!$L$28*Abrasion_indicator!H11))/('Indicator 0'!H11+Abrasion_indicator!H11))*'Wellbeing Base'!H11)*'Ecosystem Area'!$H27/10000</f>
        <v>30.985552842800807</v>
      </c>
      <c r="G31" s="93">
        <f>(((('Indicator 0'!$P$20*'Indicator 0'!I11)+(Abrasion_indicator!$L$28*Abrasion_indicator!I11))/('Indicator 0'!I11+Abrasion_indicator!I11))*'Wellbeing Base'!I11)*'Ecosystem Area'!$H27/10000</f>
        <v>61.769987727338204</v>
      </c>
      <c r="H31" s="93">
        <f>(((('Indicator 0'!$P$20*'Indicator 0'!J11)+(Abrasion_indicator!$L$28*Abrasion_indicator!J11))/('Indicator 0'!J11+Abrasion_indicator!J11))*'Wellbeing Base'!J11)*'Ecosystem Area'!$H27/10000</f>
        <v>36.264933916128193</v>
      </c>
      <c r="I31" s="93">
        <f>(((('Indicator 0'!$P$20*'Indicator 0'!K11)+(Abrasion_indicator!$L$28*Abrasion_indicator!K11))/('Indicator 0'!K11+Abrasion_indicator!K11))*'Wellbeing Base'!K11)*'Ecosystem Area'!$H27/10000</f>
        <v>52.126731035918993</v>
      </c>
      <c r="J31" s="93">
        <f>(((('Indicator 0'!$P$20*'Indicator 0'!L11)+(Abrasion_indicator!$L$28*Abrasion_indicator!L11))/('Indicator 0'!L11+Abrasion_indicator!L11))*'Wellbeing Base'!L11)*'Ecosystem Area'!$H27/10000</f>
        <v>0</v>
      </c>
      <c r="K31" s="93">
        <f>(((('Indicator 0'!$P$20*'Indicator 0'!M11)+(Abrasion_indicator!$L$28*Abrasion_indicator!M11))/('Indicator 0'!M11+Abrasion_indicator!M11))*'Wellbeing Base'!M11)*'Ecosystem Area'!$H27/10000</f>
        <v>0</v>
      </c>
      <c r="L31" s="93">
        <f>(((('Indicator 0'!$P$20*'Indicator 0'!N11)+(Abrasion_indicator!$L$28*Abrasion_indicator!N11))/('Indicator 0'!N11+Abrasion_indicator!N11))*'Wellbeing Base'!N11)*'Ecosystem Area'!$H27/10000</f>
        <v>0</v>
      </c>
      <c r="M31" s="93">
        <f>(((('Indicator 0'!$P$20*'Indicator 0'!O11)+(Abrasion_indicator!$L$28*Abrasion_indicator!O11))/('Indicator 0'!O11+Abrasion_indicator!O11))*'Wellbeing Base'!O11)*'Ecosystem Area'!$H27/10000</f>
        <v>0</v>
      </c>
      <c r="N31" s="93">
        <f>(((('Indicator 0'!$P$20*'Indicator 0'!P11)+(Abrasion_indicator!$L$28*Abrasion_indicator!P11))/('Indicator 0'!P11+Abrasion_indicator!P11))*'Wellbeing Base'!P11)*'Ecosystem Area'!$H27/10000</f>
        <v>70.565755353036451</v>
      </c>
      <c r="O31" s="93">
        <f>(((('Indicator 0'!$P$20*'Indicator 0'!Q11)+(Abrasion_indicator!$L$28*Abrasion_indicator!Q11))/('Indicator 0'!Q11+Abrasion_indicator!Q11))*'Wellbeing Base'!Q11)*'Ecosystem Area'!$H27/10000</f>
        <v>70.018842763547852</v>
      </c>
      <c r="P31" s="70">
        <f t="shared" si="2"/>
        <v>424.74096864075347</v>
      </c>
      <c r="R31" s="73"/>
      <c r="S31" s="68"/>
      <c r="T31" s="53"/>
      <c r="U31" s="53"/>
      <c r="V31" s="53"/>
      <c r="W31" s="53"/>
      <c r="X31" s="53"/>
      <c r="Y31" s="53"/>
      <c r="Z31" s="53"/>
      <c r="AA31" s="53"/>
      <c r="AB31" s="53"/>
      <c r="AC31" s="53"/>
      <c r="AD31" s="53"/>
      <c r="AE31" s="53"/>
      <c r="AF31" s="70"/>
    </row>
    <row r="32" spans="2:32">
      <c r="B32" s="102"/>
      <c r="C32" s="80" t="s">
        <v>42</v>
      </c>
      <c r="D32" s="93">
        <f>(((('Indicator 0'!$P$20*'Indicator 0'!F12)+(Abrasion_indicator!$L$28*Abrasion_indicator!F12))/('Indicator 0'!F12+Abrasion_indicator!F12))*'Wellbeing Base'!F12)*'Ecosystem Area'!$H28/10000</f>
        <v>0</v>
      </c>
      <c r="E32" s="93">
        <f>(((('Indicator 0'!$P$20*'Indicator 0'!G12)+(Abrasion_indicator!$L$28*Abrasion_indicator!G12))/('Indicator 0'!G12+Abrasion_indicator!G12))*'Wellbeing Base'!G12)*'Ecosystem Area'!$H28/10000</f>
        <v>158.83687372093692</v>
      </c>
      <c r="F32" s="93">
        <f>(((('Indicator 0'!$P$20*'Indicator 0'!H12)+(Abrasion_indicator!$L$28*Abrasion_indicator!H12))/('Indicator 0'!H12+Abrasion_indicator!H12))*'Wellbeing Base'!H12)*'Ecosystem Area'!$H28/10000</f>
        <v>47.778742250465065</v>
      </c>
      <c r="G32" s="93">
        <f>(((('Indicator 0'!$P$20*'Indicator 0'!I12)+(Abrasion_indicator!$L$28*Abrasion_indicator!I12))/('Indicator 0'!I12+Abrasion_indicator!I12))*'Wellbeing Base'!I12)*'Ecosystem Area'!$H28/10000</f>
        <v>95.247366971688081</v>
      </c>
      <c r="H32" s="93">
        <f>(((('Indicator 0'!$P$20*'Indicator 0'!J12)+(Abrasion_indicator!$L$28*Abrasion_indicator!J12))/('Indicator 0'!J12+Abrasion_indicator!J12))*'Wellbeing Base'!J12)*'Ecosystem Area'!$H28/10000</f>
        <v>55.919380851434823</v>
      </c>
      <c r="I32" s="93">
        <f>(((('Indicator 0'!$P$20*'Indicator 0'!K12)+(Abrasion_indicator!$L$28*Abrasion_indicator!K12))/('Indicator 0'!K12+Abrasion_indicator!K12))*'Wellbeing Base'!K12)*'Ecosystem Area'!$H28/10000</f>
        <v>80.377770219553966</v>
      </c>
      <c r="J32" s="93">
        <f>(((('Indicator 0'!$P$20*'Indicator 0'!L12)+(Abrasion_indicator!$L$28*Abrasion_indicator!L12))/('Indicator 0'!L12+Abrasion_indicator!L12))*'Wellbeing Base'!L12)*'Ecosystem Area'!$H28/10000</f>
        <v>91.509063389395777</v>
      </c>
      <c r="K32" s="93">
        <f>(((('Indicator 0'!$P$20*'Indicator 0'!M12)+(Abrasion_indicator!$L$28*Abrasion_indicator!M12))/('Indicator 0'!M12+Abrasion_indicator!M12))*'Wellbeing Base'!M12)*'Ecosystem Area'!$H28/10000</f>
        <v>0</v>
      </c>
      <c r="L32" s="93">
        <f>(((('Indicator 0'!$P$20*'Indicator 0'!N12)+(Abrasion_indicator!$L$28*Abrasion_indicator!N12))/('Indicator 0'!N12+Abrasion_indicator!N12))*'Wellbeing Base'!N12)*'Ecosystem Area'!$H28/10000</f>
        <v>0</v>
      </c>
      <c r="M32" s="93">
        <f>(((('Indicator 0'!$P$20*'Indicator 0'!O12)+(Abrasion_indicator!$L$28*Abrasion_indicator!O12))/('Indicator 0'!O12+Abrasion_indicator!O12))*'Wellbeing Base'!O12)*'Ecosystem Area'!$H28/10000</f>
        <v>0</v>
      </c>
      <c r="N32" s="93">
        <f>(((('Indicator 0'!$P$20*'Indicator 0'!P12)+(Abrasion_indicator!$L$28*Abrasion_indicator!P12))/('Indicator 0'!P12+Abrasion_indicator!P12))*'Wellbeing Base'!P12)*'Ecosystem Area'!$H28/10000</f>
        <v>108.81016239493843</v>
      </c>
      <c r="O32" s="93">
        <f>(((('Indicator 0'!$P$20*'Indicator 0'!Q12)+(Abrasion_indicator!$L$28*Abrasion_indicator!Q12))/('Indicator 0'!Q12+Abrasion_indicator!Q12))*'Wellbeing Base'!Q12)*'Ecosystem Area'!$H28/10000</f>
        <v>107.96684048361806</v>
      </c>
      <c r="P32" s="70">
        <f t="shared" si="2"/>
        <v>746.4462002820311</v>
      </c>
      <c r="R32" s="73"/>
      <c r="S32" s="68"/>
      <c r="T32" s="53"/>
      <c r="U32" s="53"/>
      <c r="V32" s="53"/>
      <c r="W32" s="53"/>
      <c r="X32" s="53"/>
      <c r="Y32" s="53"/>
      <c r="Z32" s="53"/>
      <c r="AA32" s="53"/>
      <c r="AB32" s="53"/>
      <c r="AC32" s="53"/>
      <c r="AD32" s="53"/>
      <c r="AE32" s="53"/>
      <c r="AF32" s="70"/>
    </row>
    <row r="33" spans="2:32">
      <c r="B33" s="102"/>
      <c r="C33" s="80" t="s">
        <v>43</v>
      </c>
      <c r="D33" s="93">
        <f>(((('Indicator 0'!$P$20*'Indicator 0'!F13)+(Abrasion_indicator!$L$28*Abrasion_indicator!F13))/('Indicator 0'!F13+Abrasion_indicator!F13))*'Wellbeing Base'!F13)*'Ecosystem Area'!$H29/10000</f>
        <v>0</v>
      </c>
      <c r="E33" s="93">
        <f>(((('Indicator 0'!$P$20*'Indicator 0'!G13)+(Abrasion_indicator!$L$28*Abrasion_indicator!G13))/('Indicator 0'!G13+Abrasion_indicator!G13))*'Wellbeing Base'!G13)*'Ecosystem Area'!$H29/10000</f>
        <v>672.30742984143342</v>
      </c>
      <c r="F33" s="93">
        <f>(((('Indicator 0'!$P$20*'Indicator 0'!H13)+(Abrasion_indicator!$L$28*Abrasion_indicator!H13))/('Indicator 0'!H13+Abrasion_indicator!H13))*'Wellbeing Base'!H13)*'Ecosystem Area'!$H29/10000</f>
        <v>404.46531905308257</v>
      </c>
      <c r="G33" s="93">
        <f>(((('Indicator 0'!$P$20*'Indicator 0'!I13)+(Abrasion_indicator!$L$28*Abrasion_indicator!I13))/('Indicator 0'!I13+Abrasion_indicator!I13))*'Wellbeing Base'!I13)*'Ecosystem Area'!$H29/10000</f>
        <v>403.15268733130887</v>
      </c>
      <c r="H33" s="93">
        <f>(((('Indicator 0'!$P$20*'Indicator 0'!J13)+(Abrasion_indicator!$L$28*Abrasion_indicator!J13))/('Indicator 0'!J13+Abrasion_indicator!J13))*'Wellbeing Base'!J13)*'Ecosystem Area'!$H29/10000</f>
        <v>236.68946849585893</v>
      </c>
      <c r="I33" s="93">
        <f>(((('Indicator 0'!$P$20*'Indicator 0'!K13)+(Abrasion_indicator!$L$28*Abrasion_indicator!K13))/('Indicator 0'!K13+Abrasion_indicator!K13))*'Wellbeing Base'!K13)*'Ecosystem Area'!$H29/10000</f>
        <v>340.21427674051864</v>
      </c>
      <c r="J33" s="93">
        <f>(((('Indicator 0'!$P$20*'Indicator 0'!L13)+(Abrasion_indicator!$L$28*Abrasion_indicator!L13))/('Indicator 0'!L13+Abrasion_indicator!L13))*'Wellbeing Base'!L13)*'Ecosystem Area'!$H29/10000</f>
        <v>387.32960283901633</v>
      </c>
      <c r="K33" s="93">
        <f>(((('Indicator 0'!$P$20*'Indicator 0'!M13)+(Abrasion_indicator!$L$28*Abrasion_indicator!M13))/('Indicator 0'!M13+Abrasion_indicator!M13))*'Wellbeing Base'!M13)*'Ecosystem Area'!$H29/10000</f>
        <v>0</v>
      </c>
      <c r="L33" s="93">
        <f>(((('Indicator 0'!$P$20*'Indicator 0'!N13)+(Abrasion_indicator!$L$28*Abrasion_indicator!N13))/('Indicator 0'!N13+Abrasion_indicator!N13))*'Wellbeing Base'!N13)*'Ecosystem Area'!$H29/10000</f>
        <v>0</v>
      </c>
      <c r="M33" s="93">
        <f>(((('Indicator 0'!$P$20*'Indicator 0'!O13)+(Abrasion_indicator!$L$28*Abrasion_indicator!O13))/('Indicator 0'!O13+Abrasion_indicator!O13))*'Wellbeing Base'!O13)*'Ecosystem Area'!$H29/10000</f>
        <v>0</v>
      </c>
      <c r="N33" s="93">
        <f>(((('Indicator 0'!$P$20*'Indicator 0'!P13)+(Abrasion_indicator!$L$28*Abrasion_indicator!P13))/('Indicator 0'!P13+Abrasion_indicator!P13))*'Wellbeing Base'!P13)*'Ecosystem Area'!$H29/10000</f>
        <v>460.55981150129725</v>
      </c>
      <c r="O33" s="93">
        <f>(((('Indicator 0'!$P$20*'Indicator 0'!Q13)+(Abrasion_indicator!$L$28*Abrasion_indicator!Q13))/('Indicator 0'!Q13+Abrasion_indicator!Q13))*'Wellbeing Base'!Q13)*'Ecosystem Area'!$H29/10000</f>
        <v>456.99029030985849</v>
      </c>
      <c r="P33" s="70">
        <f t="shared" si="2"/>
        <v>3361.7088861123748</v>
      </c>
      <c r="R33" s="73"/>
      <c r="S33" s="68"/>
      <c r="T33" s="53"/>
      <c r="U33" s="53"/>
      <c r="V33" s="53"/>
      <c r="W33" s="53"/>
      <c r="X33" s="53"/>
      <c r="Y33" s="53"/>
      <c r="Z33" s="53"/>
      <c r="AA33" s="53"/>
      <c r="AB33" s="53"/>
      <c r="AC33" s="53"/>
      <c r="AD33" s="53"/>
      <c r="AE33" s="53"/>
      <c r="AF33" s="70"/>
    </row>
    <row r="34" spans="2:32">
      <c r="B34" s="102"/>
      <c r="C34" s="80" t="s">
        <v>44</v>
      </c>
      <c r="D34" s="93">
        <f>(((('Indicator 0'!$P$20*'Indicator 0'!F14)+(Abrasion_indicator!$L$28*Abrasion_indicator!F14))/('Indicator 0'!F14+Abrasion_indicator!F14))*'Wellbeing Base'!F14)*'Ecosystem Area'!$H30/10000</f>
        <v>0</v>
      </c>
      <c r="E34" s="93">
        <f>(((('Indicator 0'!$P$20*'Indicator 0'!G14)+(Abrasion_indicator!$L$28*Abrasion_indicator!G14))/('Indicator 0'!G14+Abrasion_indicator!G14))*'Wellbeing Base'!G14)*'Ecosystem Area'!$H30/10000</f>
        <v>0.92716845024745087</v>
      </c>
      <c r="F34" s="93">
        <f>(((('Indicator 0'!$P$20*'Indicator 0'!H14)+(Abrasion_indicator!$L$28*Abrasion_indicator!H14))/('Indicator 0'!H14+Abrasion_indicator!H14))*'Wellbeing Base'!H14)*'Ecosystem Area'!$H30/10000</f>
        <v>0.55779166851351691</v>
      </c>
      <c r="G34" s="93">
        <f>(((('Indicator 0'!$P$20*'Indicator 0'!I14)+(Abrasion_indicator!$L$28*Abrasion_indicator!I14))/('Indicator 0'!I14+Abrasion_indicator!I14))*'Wellbeing Base'!I14)*'Ecosystem Area'!$H30/10000</f>
        <v>0.55598143904824116</v>
      </c>
      <c r="H34" s="93">
        <f>(((('Indicator 0'!$P$20*'Indicator 0'!J14)+(Abrasion_indicator!$L$28*Abrasion_indicator!J14))/('Indicator 0'!J14+Abrasion_indicator!J14))*'Wellbeing Base'!J14)*'Ecosystem Area'!$H30/10000</f>
        <v>0.32641466976938927</v>
      </c>
      <c r="I34" s="93">
        <f>(((('Indicator 0'!$P$20*'Indicator 0'!K14)+(Abrasion_indicator!$L$28*Abrasion_indicator!K14))/('Indicator 0'!K14+Abrasion_indicator!K14))*'Wellbeing Base'!K14)*'Ecosystem Area'!$H30/10000</f>
        <v>0.469184081145676</v>
      </c>
      <c r="J34" s="93">
        <f>(((('Indicator 0'!$P$20*'Indicator 0'!L14)+(Abrasion_indicator!$L$28*Abrasion_indicator!L14))/('Indicator 0'!L14+Abrasion_indicator!L14))*'Wellbeing Base'!L14)*'Ecosystem Area'!$H30/10000</f>
        <v>0.53416007567239199</v>
      </c>
      <c r="K34" s="93">
        <f>(((('Indicator 0'!$P$20*'Indicator 0'!M14)+(Abrasion_indicator!$L$28*Abrasion_indicator!M14))/('Indicator 0'!M14+Abrasion_indicator!M14))*'Wellbeing Base'!M14)*'Ecosystem Area'!$H30/10000</f>
        <v>9.6269363447766381</v>
      </c>
      <c r="L34" s="93">
        <f>(((('Indicator 0'!$P$20*'Indicator 0'!N14)+(Abrasion_indicator!$L$28*Abrasion_indicator!N14))/('Indicator 0'!N14+Abrasion_indicator!N14))*'Wellbeing Base'!N14)*'Ecosystem Area'!$H30/10000</f>
        <v>27.956185451741067</v>
      </c>
      <c r="M34" s="93">
        <f>(((('Indicator 0'!$P$20*'Indicator 0'!O14)+(Abrasion_indicator!$L$28*Abrasion_indicator!O14))/('Indicator 0'!O14+Abrasion_indicator!O14))*'Wellbeing Base'!O14)*'Ecosystem Area'!$H30/10000</f>
        <v>5.6145945377463145</v>
      </c>
      <c r="N34" s="93">
        <f>(((('Indicator 0'!$P$20*'Indicator 0'!P14)+(Abrasion_indicator!$L$28*Abrasion_indicator!P14))/('Indicator 0'!P14+Abrasion_indicator!P14))*'Wellbeing Base'!P14)*'Ecosystem Area'!$H30/10000</f>
        <v>0.63515068809611341</v>
      </c>
      <c r="O34" s="93">
        <f>(((('Indicator 0'!$P$20*'Indicator 0'!Q14)+(Abrasion_indicator!$L$28*Abrasion_indicator!Q14))/('Indicator 0'!Q14+Abrasion_indicator!Q14))*'Wellbeing Base'!Q14)*'Ecosystem Area'!$H30/10000</f>
        <v>0.63022801837049036</v>
      </c>
      <c r="P34" s="70">
        <f t="shared" si="2"/>
        <v>47.833795425127285</v>
      </c>
      <c r="R34" s="73"/>
      <c r="S34" s="68"/>
      <c r="T34" s="53"/>
      <c r="U34" s="53"/>
      <c r="V34" s="53"/>
      <c r="W34" s="53"/>
      <c r="X34" s="53"/>
      <c r="Y34" s="53"/>
      <c r="Z34" s="53"/>
      <c r="AA34" s="53"/>
      <c r="AB34" s="53"/>
      <c r="AC34" s="53"/>
      <c r="AD34" s="53"/>
      <c r="AE34" s="53"/>
      <c r="AF34" s="70"/>
    </row>
    <row r="35" spans="2:32">
      <c r="B35" s="102"/>
      <c r="C35" s="80" t="s">
        <v>45</v>
      </c>
      <c r="D35" s="93">
        <f>(((('Indicator 0'!$P$20*'Indicator 0'!F15)+(Abrasion_indicator!$L$28*Abrasion_indicator!F15))/('Indicator 0'!F15+Abrasion_indicator!F15))*'Wellbeing Base'!F15)*'Ecosystem Area'!$H31/10000</f>
        <v>0</v>
      </c>
      <c r="E35" s="93">
        <f>(((('Indicator 0'!$P$20*'Indicator 0'!G15)+(Abrasion_indicator!$L$28*Abrasion_indicator!G15))/('Indicator 0'!G15+Abrasion_indicator!G15))*'Wellbeing Base'!G15)*'Ecosystem Area'!$H31/10000</f>
        <v>26.688222502900597</v>
      </c>
      <c r="F35" s="93">
        <f>(((('Indicator 0'!$P$20*'Indicator 0'!H15)+(Abrasion_indicator!$L$28*Abrasion_indicator!H15))/('Indicator 0'!H15+Abrasion_indicator!H15))*'Wellbeing Base'!H15)*'Ecosystem Area'!$H31/10000</f>
        <v>16.05583985906755</v>
      </c>
      <c r="G35" s="93">
        <f>(((('Indicator 0'!$P$20*'Indicator 0'!I15)+(Abrasion_indicator!$L$28*Abrasion_indicator!I15))/('Indicator 0'!I15+Abrasion_indicator!I15))*'Wellbeing Base'!I15)*'Ecosystem Area'!$H31/10000</f>
        <v>16.003733031297809</v>
      </c>
      <c r="H35" s="93">
        <f>(((('Indicator 0'!$P$20*'Indicator 0'!J15)+(Abrasion_indicator!$L$28*Abrasion_indicator!J15))/('Indicator 0'!J15+Abrasion_indicator!J15))*'Wellbeing Base'!J15)*'Ecosystem Area'!$H31/10000</f>
        <v>9.3957331407160147</v>
      </c>
      <c r="I35" s="93">
        <f>(((('Indicator 0'!$P$20*'Indicator 0'!K15)+(Abrasion_indicator!$L$28*Abrasion_indicator!K15))/('Indicator 0'!K15+Abrasion_indicator!K15))*'Wellbeing Base'!K15)*'Ecosystem Area'!$H31/10000</f>
        <v>13.505301166247486</v>
      </c>
      <c r="J35" s="93">
        <f>(((('Indicator 0'!$P$20*'Indicator 0'!L15)+(Abrasion_indicator!$L$28*Abrasion_indicator!L15))/('Indicator 0'!L15+Abrasion_indicator!L15))*'Wellbeing Base'!L15)*'Ecosystem Area'!$H31/10000</f>
        <v>0</v>
      </c>
      <c r="K35" s="93">
        <f>(((('Indicator 0'!$P$20*'Indicator 0'!M15)+(Abrasion_indicator!$L$28*Abrasion_indicator!M15))/('Indicator 0'!M15+Abrasion_indicator!M15))*'Wellbeing Base'!M15)*'Ecosystem Area'!$H31/10000</f>
        <v>0</v>
      </c>
      <c r="L35" s="93">
        <f>(((('Indicator 0'!$P$20*'Indicator 0'!N15)+(Abrasion_indicator!$L$28*Abrasion_indicator!N15))/('Indicator 0'!N15+Abrasion_indicator!N15))*'Wellbeing Base'!N15)*'Ecosystem Area'!$H31/10000</f>
        <v>0</v>
      </c>
      <c r="M35" s="93">
        <f>(((('Indicator 0'!$P$20*'Indicator 0'!O15)+(Abrasion_indicator!$L$28*Abrasion_indicator!O15))/('Indicator 0'!O15+Abrasion_indicator!O15))*'Wellbeing Base'!O15)*'Ecosystem Area'!$H31/10000</f>
        <v>0</v>
      </c>
      <c r="N35" s="93">
        <f>(((('Indicator 0'!$P$20*'Indicator 0'!P15)+(Abrasion_indicator!$L$28*Abrasion_indicator!P15))/('Indicator 0'!P15+Abrasion_indicator!P15))*'Wellbeing Base'!P15)*'Ecosystem Area'!$H31/10000</f>
        <v>18.282592426711076</v>
      </c>
      <c r="O35" s="93">
        <f>(((('Indicator 0'!$P$20*'Indicator 0'!Q15)+(Abrasion_indicator!$L$28*Abrasion_indicator!Q15))/('Indicator 0'!Q15+Abrasion_indicator!Q15))*'Wellbeing Base'!Q15)*'Ecosystem Area'!$H31/10000</f>
        <v>18.140895084754874</v>
      </c>
      <c r="P35" s="70">
        <f t="shared" si="2"/>
        <v>118.07231721169542</v>
      </c>
      <c r="R35" s="73"/>
      <c r="S35" s="68"/>
      <c r="T35" s="53"/>
      <c r="U35" s="53"/>
      <c r="V35" s="53"/>
      <c r="W35" s="53"/>
      <c r="X35" s="53"/>
      <c r="Y35" s="53"/>
      <c r="Z35" s="53"/>
      <c r="AA35" s="53"/>
      <c r="AB35" s="53"/>
      <c r="AC35" s="53"/>
      <c r="AD35" s="53"/>
      <c r="AE35" s="53"/>
      <c r="AF35" s="70"/>
    </row>
    <row r="36" spans="2:32">
      <c r="B36" s="102"/>
      <c r="C36" s="80" t="s">
        <v>46</v>
      </c>
      <c r="D36" s="93">
        <f>(((('Indicator 0'!$P$20*'Indicator 0'!F16)+(Abrasion_indicator!$L$28*Abrasion_indicator!F16))/('Indicator 0'!F16+Abrasion_indicator!F16))*'Wellbeing Base'!F16)*'Ecosystem Area'!$H32/10000</f>
        <v>0</v>
      </c>
      <c r="E36" s="93">
        <f>(((('Indicator 0'!$P$20*'Indicator 0'!G16)+(Abrasion_indicator!$L$28*Abrasion_indicator!G16))/('Indicator 0'!G16+Abrasion_indicator!G16))*'Wellbeing Base'!G16)*'Ecosystem Area'!$H32/10000</f>
        <v>3.3079627513878402</v>
      </c>
      <c r="F36" s="93">
        <f>(((('Indicator 0'!$P$20*'Indicator 0'!H16)+(Abrasion_indicator!$L$28*Abrasion_indicator!H16))/('Indicator 0'!H16+Abrasion_indicator!H16))*'Wellbeing Base'!H16)*'Ecosystem Area'!$H32/10000</f>
        <v>2.9851437384189516</v>
      </c>
      <c r="G36" s="93">
        <f>(((('Indicator 0'!$P$20*'Indicator 0'!I16)+(Abrasion_indicator!$L$28*Abrasion_indicator!I16))/('Indicator 0'!I16+Abrasion_indicator!I16))*'Wellbeing Base'!I16)*'Ecosystem Area'!$H32/10000</f>
        <v>5.9509118014436488</v>
      </c>
      <c r="H36" s="93">
        <f>(((('Indicator 0'!$P$20*'Indicator 0'!J16)+(Abrasion_indicator!$L$28*Abrasion_indicator!J16))/('Indicator 0'!J16+Abrasion_indicator!J16))*'Wellbeing Base'!J16)*'Ecosystem Area'!$H32/10000</f>
        <v>1.1645861858387485</v>
      </c>
      <c r="I36" s="93">
        <f>(((('Indicator 0'!$P$20*'Indicator 0'!K16)+(Abrasion_indicator!$L$28*Abrasion_indicator!K16))/('Indicator 0'!K16+Abrasion_indicator!K16))*'Wellbeing Base'!K16)*'Ecosystem Area'!$H32/10000</f>
        <v>2.5109409140698276</v>
      </c>
      <c r="J36" s="93">
        <f>(((('Indicator 0'!$P$20*'Indicator 0'!L16)+(Abrasion_indicator!$L$28*Abrasion_indicator!L16))/('Indicator 0'!L16+Abrasion_indicator!L16))*'Wellbeing Base'!L16)*'Ecosystem Area'!$H32/10000</f>
        <v>2.8586741165500107</v>
      </c>
      <c r="K36" s="93">
        <f>(((('Indicator 0'!$P$20*'Indicator 0'!M16)+(Abrasion_indicator!$L$28*Abrasion_indicator!M16))/('Indicator 0'!M16+Abrasion_indicator!M16))*'Wellbeing Base'!M16)*'Ecosystem Area'!$H32/10000</f>
        <v>51.52064896622138</v>
      </c>
      <c r="L36" s="93">
        <f>(((('Indicator 0'!$P$20*'Indicator 0'!N16)+(Abrasion_indicator!$L$28*Abrasion_indicator!N16))/('Indicator 0'!N16+Abrasion_indicator!N16))*'Wellbeing Base'!N16)*'Ecosystem Area'!$H32/10000</f>
        <v>66.494943193669386</v>
      </c>
      <c r="M36" s="93">
        <f>(((('Indicator 0'!$P$20*'Indicator 0'!O16)+(Abrasion_indicator!$L$28*Abrasion_indicator!O16))/('Indicator 0'!O16+Abrasion_indicator!O16))*'Wellbeing Base'!O16)*'Ecosystem Area'!$H32/10000</f>
        <v>40.063635879873921</v>
      </c>
      <c r="N36" s="93">
        <f>(((('Indicator 0'!$P$20*'Indicator 0'!P16)+(Abrasion_indicator!$L$28*Abrasion_indicator!P16))/('Indicator 0'!P16+Abrasion_indicator!P16))*'Wellbeing Base'!P16)*'Ecosystem Area'!$H32/10000</f>
        <v>2.2660982663717162</v>
      </c>
      <c r="O36" s="93">
        <f>(((('Indicator 0'!$P$20*'Indicator 0'!Q16)+(Abrasion_indicator!$L$28*Abrasion_indicator!Q16))/('Indicator 0'!Q16+Abrasion_indicator!Q16))*'Wellbeing Base'!Q16)*'Ecosystem Area'!$H32/10000</f>
        <v>4.4970702122017885</v>
      </c>
      <c r="P36" s="70">
        <f t="shared" si="2"/>
        <v>183.62061602604723</v>
      </c>
      <c r="R36" s="73"/>
      <c r="S36" s="68"/>
      <c r="T36" s="53"/>
      <c r="U36" s="53"/>
      <c r="V36" s="53"/>
      <c r="W36" s="53"/>
      <c r="X36" s="53"/>
      <c r="Y36" s="53"/>
      <c r="Z36" s="53"/>
      <c r="AA36" s="53"/>
      <c r="AB36" s="53"/>
      <c r="AC36" s="53"/>
      <c r="AD36" s="53"/>
      <c r="AE36" s="53"/>
      <c r="AF36" s="70"/>
    </row>
    <row r="37" spans="2:32">
      <c r="D37" s="70">
        <f t="shared" ref="D37:O37" si="3">SUM(D24:D36)</f>
        <v>1044.5038637581908</v>
      </c>
      <c r="E37" s="70">
        <f t="shared" si="3"/>
        <v>1044.5038637581908</v>
      </c>
      <c r="F37" s="70">
        <f t="shared" si="3"/>
        <v>515.80437716453866</v>
      </c>
      <c r="G37" s="70">
        <f t="shared" si="3"/>
        <v>618.96525259744647</v>
      </c>
      <c r="H37" s="70">
        <f t="shared" si="3"/>
        <v>361.06306401517713</v>
      </c>
      <c r="I37" s="70">
        <f t="shared" si="3"/>
        <v>515.80437716453866</v>
      </c>
      <c r="J37" s="70">
        <f t="shared" si="3"/>
        <v>515.80437716453866</v>
      </c>
      <c r="K37" s="70">
        <f t="shared" si="3"/>
        <v>618.96525259744647</v>
      </c>
      <c r="L37" s="70">
        <f t="shared" si="3"/>
        <v>1031.6087543290773</v>
      </c>
      <c r="M37" s="70">
        <f t="shared" si="3"/>
        <v>696.33590917212734</v>
      </c>
      <c r="N37" s="70">
        <f t="shared" si="3"/>
        <v>696.33590917212712</v>
      </c>
      <c r="O37" s="70">
        <f t="shared" si="3"/>
        <v>696.33590917212734</v>
      </c>
      <c r="P37" s="70">
        <f t="shared" si="2"/>
        <v>8356.0309100655268</v>
      </c>
      <c r="T37" s="70"/>
      <c r="U37" s="70"/>
      <c r="V37" s="70"/>
      <c r="W37" s="70"/>
      <c r="X37" s="70"/>
      <c r="Y37" s="70"/>
      <c r="Z37" s="70"/>
      <c r="AA37" s="70"/>
      <c r="AB37" s="70"/>
      <c r="AC37" s="70"/>
      <c r="AD37" s="70"/>
      <c r="AE37" s="70"/>
      <c r="AF37" s="70"/>
    </row>
    <row r="40" spans="2:32" s="65" customFormat="1" ht="15" customHeight="1">
      <c r="B40" s="76"/>
      <c r="C40" s="75"/>
      <c r="D40" s="74"/>
      <c r="E40" s="74"/>
      <c r="F40" s="74"/>
      <c r="G40" s="74"/>
      <c r="H40" s="74"/>
      <c r="I40" s="74"/>
      <c r="J40" s="74"/>
      <c r="K40" s="74"/>
      <c r="L40" s="74"/>
      <c r="M40" s="74"/>
      <c r="N40" s="74"/>
      <c r="O40" s="74"/>
      <c r="R40" s="76"/>
      <c r="S40" s="75"/>
      <c r="T40" s="74"/>
      <c r="U40" s="74"/>
      <c r="V40" s="74"/>
      <c r="W40" s="74"/>
      <c r="X40" s="74"/>
      <c r="Y40" s="74"/>
      <c r="Z40" s="74"/>
      <c r="AA40" s="74"/>
      <c r="AB40" s="74"/>
      <c r="AC40" s="74"/>
      <c r="AD40" s="74"/>
      <c r="AE40" s="74"/>
    </row>
    <row r="41" spans="2:32" s="65" customFormat="1">
      <c r="B41" s="75"/>
      <c r="C41" s="75"/>
      <c r="D41" s="66"/>
      <c r="E41" s="66"/>
      <c r="F41" s="66"/>
      <c r="G41" s="66"/>
      <c r="H41" s="66"/>
      <c r="I41" s="66"/>
      <c r="J41" s="66"/>
      <c r="K41" s="66"/>
      <c r="L41" s="66"/>
      <c r="M41" s="66"/>
      <c r="N41" s="66"/>
      <c r="O41" s="66"/>
      <c r="R41" s="75"/>
      <c r="S41" s="75"/>
      <c r="T41" s="66"/>
      <c r="U41" s="66"/>
      <c r="V41" s="66"/>
      <c r="W41" s="66"/>
      <c r="X41" s="66"/>
      <c r="Y41" s="66"/>
      <c r="Z41" s="66"/>
      <c r="AA41" s="66"/>
      <c r="AB41" s="66"/>
      <c r="AC41" s="66"/>
      <c r="AD41" s="66"/>
      <c r="AE41" s="66"/>
    </row>
    <row r="42" spans="2:32" s="65" customFormat="1">
      <c r="B42" s="75"/>
      <c r="C42" s="75"/>
      <c r="D42" s="59"/>
      <c r="E42" s="59"/>
      <c r="F42" s="59"/>
      <c r="G42" s="59"/>
      <c r="H42" s="59"/>
      <c r="I42" s="59"/>
      <c r="J42" s="59"/>
      <c r="K42" s="59"/>
      <c r="L42" s="59"/>
      <c r="M42" s="59"/>
      <c r="N42" s="59"/>
      <c r="O42" s="59"/>
      <c r="R42" s="75"/>
      <c r="S42" s="75"/>
      <c r="T42" s="59"/>
      <c r="U42" s="59"/>
      <c r="V42" s="59"/>
      <c r="W42" s="59"/>
      <c r="X42" s="59"/>
      <c r="Y42" s="59"/>
      <c r="Z42" s="59"/>
      <c r="AA42" s="59"/>
      <c r="AB42" s="59"/>
      <c r="AC42" s="59"/>
      <c r="AD42" s="59"/>
      <c r="AE42" s="59"/>
    </row>
    <row r="43" spans="2:32" s="65" customFormat="1" ht="15" customHeight="1">
      <c r="B43" s="73"/>
      <c r="C43" s="68"/>
      <c r="D43" s="53"/>
      <c r="E43" s="53"/>
      <c r="F43" s="53"/>
      <c r="G43" s="53"/>
      <c r="H43" s="53"/>
      <c r="I43" s="53"/>
      <c r="J43" s="53"/>
      <c r="K43" s="53"/>
      <c r="L43" s="53"/>
      <c r="M43" s="53"/>
      <c r="N43" s="53"/>
      <c r="O43" s="53"/>
      <c r="P43" s="70"/>
      <c r="R43" s="73"/>
      <c r="S43" s="68"/>
      <c r="T43" s="53"/>
      <c r="U43" s="53"/>
      <c r="V43" s="53"/>
      <c r="W43" s="53"/>
      <c r="X43" s="53"/>
      <c r="Y43" s="53"/>
      <c r="Z43" s="53"/>
      <c r="AA43" s="53"/>
      <c r="AB43" s="53"/>
      <c r="AC43" s="53"/>
      <c r="AD43" s="53"/>
      <c r="AE43" s="53"/>
      <c r="AF43" s="70"/>
    </row>
    <row r="44" spans="2:32" s="65" customFormat="1">
      <c r="B44" s="73"/>
      <c r="C44" s="68"/>
      <c r="D44" s="53"/>
      <c r="E44" s="53"/>
      <c r="F44" s="53"/>
      <c r="G44" s="53"/>
      <c r="H44" s="53"/>
      <c r="I44" s="53"/>
      <c r="J44" s="53"/>
      <c r="K44" s="53"/>
      <c r="L44" s="53"/>
      <c r="M44" s="53"/>
      <c r="N44" s="53"/>
      <c r="O44" s="53"/>
      <c r="P44" s="70"/>
      <c r="R44" s="73"/>
      <c r="S44" s="68"/>
      <c r="T44" s="53"/>
      <c r="U44" s="53"/>
      <c r="V44" s="53"/>
      <c r="W44" s="53"/>
      <c r="X44" s="53"/>
      <c r="Y44" s="53"/>
      <c r="Z44" s="53"/>
      <c r="AA44" s="53"/>
      <c r="AB44" s="53"/>
      <c r="AC44" s="53"/>
      <c r="AD44" s="53"/>
      <c r="AE44" s="53"/>
      <c r="AF44" s="70"/>
    </row>
    <row r="45" spans="2:32" s="65" customFormat="1">
      <c r="B45" s="73"/>
      <c r="C45" s="68"/>
      <c r="D45" s="53"/>
      <c r="E45" s="53"/>
      <c r="F45" s="53"/>
      <c r="G45" s="53"/>
      <c r="H45" s="53"/>
      <c r="I45" s="53"/>
      <c r="J45" s="53"/>
      <c r="K45" s="53"/>
      <c r="L45" s="53"/>
      <c r="M45" s="53"/>
      <c r="N45" s="53"/>
      <c r="O45" s="53"/>
      <c r="P45" s="70"/>
      <c r="R45" s="73"/>
      <c r="S45" s="68"/>
      <c r="T45" s="53"/>
      <c r="U45" s="53"/>
      <c r="V45" s="53"/>
      <c r="W45" s="53"/>
      <c r="X45" s="53"/>
      <c r="Y45" s="53"/>
      <c r="Z45" s="53"/>
      <c r="AA45" s="53"/>
      <c r="AB45" s="53"/>
      <c r="AC45" s="53"/>
      <c r="AD45" s="53"/>
      <c r="AE45" s="53"/>
      <c r="AF45" s="70"/>
    </row>
    <row r="46" spans="2:32" s="65" customFormat="1" ht="15" customHeight="1">
      <c r="B46" s="73"/>
      <c r="C46" s="68"/>
      <c r="D46" s="53"/>
      <c r="E46" s="53"/>
      <c r="F46" s="53"/>
      <c r="G46" s="53"/>
      <c r="H46" s="53"/>
      <c r="I46" s="53"/>
      <c r="J46" s="53"/>
      <c r="K46" s="53"/>
      <c r="L46" s="53"/>
      <c r="M46" s="53"/>
      <c r="N46" s="53"/>
      <c r="O46" s="53"/>
      <c r="P46" s="70"/>
      <c r="R46" s="73"/>
      <c r="S46" s="68"/>
      <c r="T46" s="53"/>
      <c r="U46" s="53"/>
      <c r="V46" s="53"/>
      <c r="W46" s="53"/>
      <c r="X46" s="53"/>
      <c r="Y46" s="53"/>
      <c r="Z46" s="53"/>
      <c r="AA46" s="53"/>
      <c r="AB46" s="53"/>
      <c r="AC46" s="53"/>
      <c r="AD46" s="53"/>
      <c r="AE46" s="53"/>
      <c r="AF46" s="70"/>
    </row>
    <row r="47" spans="2:32" s="65" customFormat="1">
      <c r="B47" s="73"/>
      <c r="C47" s="68"/>
      <c r="D47" s="53"/>
      <c r="E47" s="53"/>
      <c r="F47" s="53"/>
      <c r="G47" s="53"/>
      <c r="H47" s="53"/>
      <c r="I47" s="53"/>
      <c r="J47" s="53"/>
      <c r="K47" s="53"/>
      <c r="L47" s="53"/>
      <c r="M47" s="53"/>
      <c r="N47" s="53"/>
      <c r="O47" s="53"/>
      <c r="P47" s="70"/>
      <c r="R47" s="73"/>
      <c r="S47" s="68"/>
      <c r="T47" s="53"/>
      <c r="U47" s="53"/>
      <c r="V47" s="53"/>
      <c r="W47" s="53"/>
      <c r="X47" s="53"/>
      <c r="Y47" s="53"/>
      <c r="Z47" s="53"/>
      <c r="AA47" s="53"/>
      <c r="AB47" s="53"/>
      <c r="AC47" s="53"/>
      <c r="AD47" s="53"/>
      <c r="AE47" s="53"/>
      <c r="AF47" s="70"/>
    </row>
    <row r="48" spans="2:32" s="65" customFormat="1">
      <c r="B48" s="73"/>
      <c r="C48" s="68"/>
      <c r="D48" s="53"/>
      <c r="E48" s="53"/>
      <c r="F48" s="53"/>
      <c r="G48" s="53"/>
      <c r="H48" s="53"/>
      <c r="I48" s="53"/>
      <c r="J48" s="53"/>
      <c r="K48" s="53"/>
      <c r="L48" s="53"/>
      <c r="M48" s="53"/>
      <c r="N48" s="53"/>
      <c r="O48" s="53"/>
      <c r="P48" s="70"/>
      <c r="R48" s="73"/>
      <c r="S48" s="68"/>
      <c r="T48" s="53"/>
      <c r="U48" s="53"/>
      <c r="V48" s="53"/>
      <c r="W48" s="53"/>
      <c r="X48" s="53"/>
      <c r="Y48" s="53"/>
      <c r="Z48" s="53"/>
      <c r="AA48" s="53"/>
      <c r="AB48" s="53"/>
      <c r="AC48" s="53"/>
      <c r="AD48" s="53"/>
      <c r="AE48" s="53"/>
      <c r="AF48" s="70"/>
    </row>
    <row r="49" spans="2:32" s="65" customFormat="1" ht="15" customHeight="1">
      <c r="B49" s="73"/>
      <c r="C49" s="68"/>
      <c r="D49" s="53"/>
      <c r="E49" s="53"/>
      <c r="F49" s="53"/>
      <c r="G49" s="53"/>
      <c r="H49" s="53"/>
      <c r="I49" s="53"/>
      <c r="J49" s="53"/>
      <c r="K49" s="53"/>
      <c r="L49" s="53"/>
      <c r="M49" s="53"/>
      <c r="N49" s="53"/>
      <c r="O49" s="53"/>
      <c r="P49" s="70"/>
      <c r="R49" s="73"/>
      <c r="S49" s="68"/>
      <c r="T49" s="53"/>
      <c r="U49" s="53"/>
      <c r="V49" s="53"/>
      <c r="W49" s="53"/>
      <c r="X49" s="53"/>
      <c r="Y49" s="53"/>
      <c r="Z49" s="53"/>
      <c r="AA49" s="53"/>
      <c r="AB49" s="53"/>
      <c r="AC49" s="53"/>
      <c r="AD49" s="53"/>
      <c r="AE49" s="53"/>
      <c r="AF49" s="70"/>
    </row>
    <row r="50" spans="2:32" s="65" customFormat="1" ht="15" customHeight="1">
      <c r="B50" s="73"/>
      <c r="C50" s="68"/>
      <c r="D50" s="53"/>
      <c r="E50" s="53"/>
      <c r="F50" s="53"/>
      <c r="G50" s="53"/>
      <c r="H50" s="53"/>
      <c r="I50" s="53"/>
      <c r="J50" s="53"/>
      <c r="K50" s="53"/>
      <c r="L50" s="53"/>
      <c r="M50" s="53"/>
      <c r="N50" s="53"/>
      <c r="O50" s="53"/>
      <c r="P50" s="70"/>
      <c r="R50" s="73"/>
      <c r="S50" s="68"/>
      <c r="T50" s="53"/>
      <c r="U50" s="53"/>
      <c r="V50" s="53"/>
      <c r="W50" s="53"/>
      <c r="X50" s="53"/>
      <c r="Y50" s="53"/>
      <c r="Z50" s="53"/>
      <c r="AA50" s="53"/>
      <c r="AB50" s="53"/>
      <c r="AC50" s="53"/>
      <c r="AD50" s="53"/>
      <c r="AE50" s="53"/>
      <c r="AF50" s="70"/>
    </row>
    <row r="51" spans="2:32" s="65" customFormat="1">
      <c r="B51" s="73"/>
      <c r="C51" s="68"/>
      <c r="D51" s="53"/>
      <c r="E51" s="53"/>
      <c r="F51" s="53"/>
      <c r="G51" s="53"/>
      <c r="H51" s="53"/>
      <c r="I51" s="53"/>
      <c r="J51" s="53"/>
      <c r="K51" s="53"/>
      <c r="L51" s="53"/>
      <c r="M51" s="53"/>
      <c r="N51" s="53"/>
      <c r="O51" s="53"/>
      <c r="P51" s="70"/>
      <c r="R51" s="73"/>
      <c r="S51" s="68"/>
      <c r="T51" s="53"/>
      <c r="U51" s="53"/>
      <c r="V51" s="53"/>
      <c r="W51" s="53"/>
      <c r="X51" s="53"/>
      <c r="Y51" s="53"/>
      <c r="Z51" s="53"/>
      <c r="AA51" s="53"/>
      <c r="AB51" s="53"/>
      <c r="AC51" s="53"/>
      <c r="AD51" s="53"/>
      <c r="AE51" s="53"/>
      <c r="AF51" s="70"/>
    </row>
    <row r="52" spans="2:32" s="65" customFormat="1">
      <c r="B52" s="73"/>
      <c r="C52" s="68"/>
      <c r="D52" s="53"/>
      <c r="E52" s="53"/>
      <c r="F52" s="53"/>
      <c r="G52" s="53"/>
      <c r="H52" s="53"/>
      <c r="I52" s="53"/>
      <c r="J52" s="53"/>
      <c r="K52" s="53"/>
      <c r="L52" s="53"/>
      <c r="M52" s="53"/>
      <c r="N52" s="53"/>
      <c r="O52" s="53"/>
      <c r="P52" s="70"/>
      <c r="R52" s="73"/>
      <c r="S52" s="68"/>
      <c r="T52" s="53"/>
      <c r="U52" s="53"/>
      <c r="V52" s="53"/>
      <c r="W52" s="53"/>
      <c r="X52" s="53"/>
      <c r="Y52" s="53"/>
      <c r="Z52" s="53"/>
      <c r="AA52" s="53"/>
      <c r="AB52" s="53"/>
      <c r="AC52" s="53"/>
      <c r="AD52" s="53"/>
      <c r="AE52" s="53"/>
      <c r="AF52" s="70"/>
    </row>
    <row r="53" spans="2:32" s="65" customFormat="1" ht="15" customHeight="1">
      <c r="B53" s="73"/>
      <c r="C53" s="68"/>
      <c r="D53" s="53"/>
      <c r="E53" s="53"/>
      <c r="F53" s="53"/>
      <c r="G53" s="53"/>
      <c r="H53" s="53"/>
      <c r="I53" s="53"/>
      <c r="J53" s="53"/>
      <c r="K53" s="53"/>
      <c r="L53" s="53"/>
      <c r="M53" s="53"/>
      <c r="N53" s="53"/>
      <c r="O53" s="53"/>
      <c r="P53" s="70"/>
      <c r="R53" s="73"/>
      <c r="S53" s="68"/>
      <c r="T53" s="53"/>
      <c r="U53" s="53"/>
      <c r="V53" s="53"/>
      <c r="W53" s="53"/>
      <c r="X53" s="53"/>
      <c r="Y53" s="53"/>
      <c r="Z53" s="53"/>
      <c r="AA53" s="53"/>
      <c r="AB53" s="53"/>
      <c r="AC53" s="53"/>
      <c r="AD53" s="53"/>
      <c r="AE53" s="53"/>
      <c r="AF53" s="70"/>
    </row>
    <row r="54" spans="2:32" s="65" customFormat="1">
      <c r="B54" s="73"/>
      <c r="C54" s="68"/>
      <c r="D54" s="53"/>
      <c r="E54" s="53"/>
      <c r="F54" s="53"/>
      <c r="G54" s="53"/>
      <c r="H54" s="53"/>
      <c r="I54" s="53"/>
      <c r="J54" s="53"/>
      <c r="K54" s="53"/>
      <c r="L54" s="53"/>
      <c r="M54" s="53"/>
      <c r="N54" s="53"/>
      <c r="O54" s="53"/>
      <c r="P54" s="70"/>
      <c r="R54" s="73"/>
      <c r="S54" s="68"/>
      <c r="T54" s="53"/>
      <c r="U54" s="53"/>
      <c r="V54" s="53"/>
      <c r="W54" s="53"/>
      <c r="X54" s="53"/>
      <c r="Y54" s="53"/>
      <c r="Z54" s="53"/>
      <c r="AA54" s="53"/>
      <c r="AB54" s="53"/>
      <c r="AC54" s="53"/>
      <c r="AD54" s="53"/>
      <c r="AE54" s="53"/>
      <c r="AF54" s="70"/>
    </row>
    <row r="55" spans="2:32" s="65" customFormat="1">
      <c r="B55" s="73"/>
      <c r="C55" s="68"/>
      <c r="D55" s="53"/>
      <c r="E55" s="53"/>
      <c r="F55" s="53"/>
      <c r="G55" s="53"/>
      <c r="H55" s="53"/>
      <c r="I55" s="53"/>
      <c r="J55" s="53"/>
      <c r="K55" s="53"/>
      <c r="L55" s="53"/>
      <c r="M55" s="53"/>
      <c r="N55" s="53"/>
      <c r="O55" s="53"/>
      <c r="P55" s="70"/>
      <c r="R55" s="73"/>
      <c r="S55" s="68"/>
      <c r="T55" s="53"/>
      <c r="U55" s="53"/>
      <c r="V55" s="53"/>
      <c r="W55" s="53"/>
      <c r="X55" s="53"/>
      <c r="Y55" s="53"/>
      <c r="Z55" s="53"/>
      <c r="AA55" s="53"/>
      <c r="AB55" s="53"/>
      <c r="AC55" s="53"/>
      <c r="AD55" s="53"/>
      <c r="AE55" s="53"/>
      <c r="AF55" s="70"/>
    </row>
    <row r="56" spans="2:32" s="65" customFormat="1">
      <c r="D56" s="70"/>
      <c r="E56" s="70"/>
      <c r="F56" s="70"/>
      <c r="G56" s="70"/>
      <c r="H56" s="70"/>
      <c r="I56" s="70"/>
      <c r="J56" s="70"/>
      <c r="K56" s="70"/>
      <c r="L56" s="70"/>
      <c r="M56" s="70"/>
      <c r="N56" s="70"/>
      <c r="O56" s="70"/>
      <c r="P56" s="70"/>
      <c r="T56" s="70"/>
      <c r="U56" s="70"/>
      <c r="V56" s="70"/>
      <c r="W56" s="70"/>
      <c r="X56" s="70"/>
      <c r="Y56" s="70"/>
      <c r="Z56" s="70"/>
      <c r="AA56" s="70"/>
      <c r="AB56" s="70"/>
      <c r="AC56" s="70"/>
      <c r="AD56" s="70"/>
      <c r="AE56" s="70"/>
      <c r="AF56" s="70"/>
    </row>
    <row r="57" spans="2:32" s="65" customFormat="1"/>
    <row r="58" spans="2:32" s="65" customFormat="1" ht="15" customHeight="1">
      <c r="B58" s="76"/>
      <c r="C58" s="75"/>
      <c r="D58" s="74"/>
      <c r="E58" s="74"/>
      <c r="F58" s="74"/>
      <c r="G58" s="74"/>
      <c r="H58" s="74"/>
      <c r="I58" s="74"/>
      <c r="J58" s="74"/>
      <c r="K58" s="74"/>
      <c r="L58" s="74"/>
      <c r="M58" s="74"/>
      <c r="N58" s="74"/>
      <c r="O58" s="74"/>
      <c r="R58" s="76"/>
      <c r="S58" s="75"/>
      <c r="T58" s="74"/>
      <c r="U58" s="74"/>
      <c r="V58" s="74"/>
      <c r="W58" s="74"/>
      <c r="X58" s="74"/>
      <c r="Y58" s="74"/>
      <c r="Z58" s="74"/>
      <c r="AA58" s="74"/>
      <c r="AB58" s="74"/>
      <c r="AC58" s="74"/>
      <c r="AD58" s="74"/>
      <c r="AE58" s="74"/>
    </row>
    <row r="59" spans="2:32" s="65" customFormat="1">
      <c r="B59" s="75"/>
      <c r="C59" s="75"/>
      <c r="D59" s="66"/>
      <c r="E59" s="66"/>
      <c r="F59" s="66"/>
      <c r="G59" s="66"/>
      <c r="H59" s="66"/>
      <c r="I59" s="66"/>
      <c r="J59" s="66"/>
      <c r="K59" s="66"/>
      <c r="L59" s="66"/>
      <c r="M59" s="66"/>
      <c r="N59" s="66"/>
      <c r="O59" s="66"/>
      <c r="R59" s="75"/>
      <c r="S59" s="75"/>
      <c r="T59" s="66"/>
      <c r="U59" s="66"/>
      <c r="V59" s="66"/>
      <c r="W59" s="66"/>
      <c r="X59" s="66"/>
      <c r="Y59" s="66"/>
      <c r="Z59" s="66"/>
      <c r="AA59" s="66"/>
      <c r="AB59" s="66"/>
      <c r="AC59" s="66"/>
      <c r="AD59" s="66"/>
      <c r="AE59" s="66"/>
    </row>
    <row r="60" spans="2:32" s="65" customFormat="1">
      <c r="B60" s="75"/>
      <c r="C60" s="75"/>
      <c r="D60" s="59"/>
      <c r="E60" s="59"/>
      <c r="F60" s="59"/>
      <c r="G60" s="59"/>
      <c r="H60" s="59"/>
      <c r="I60" s="59"/>
      <c r="J60" s="59"/>
      <c r="K60" s="59"/>
      <c r="L60" s="59"/>
      <c r="M60" s="59"/>
      <c r="N60" s="59"/>
      <c r="O60" s="59"/>
      <c r="R60" s="75"/>
      <c r="S60" s="75"/>
      <c r="T60" s="59"/>
      <c r="U60" s="59"/>
      <c r="V60" s="59"/>
      <c r="W60" s="59"/>
      <c r="X60" s="59"/>
      <c r="Y60" s="59"/>
      <c r="Z60" s="59"/>
      <c r="AA60" s="59"/>
      <c r="AB60" s="59"/>
      <c r="AC60" s="59"/>
      <c r="AD60" s="59"/>
      <c r="AE60" s="59"/>
    </row>
    <row r="61" spans="2:32" s="65" customFormat="1" ht="15" customHeight="1">
      <c r="B61" s="73"/>
      <c r="C61" s="68"/>
      <c r="D61" s="53"/>
      <c r="E61" s="53"/>
      <c r="F61" s="53"/>
      <c r="G61" s="53"/>
      <c r="H61" s="53"/>
      <c r="I61" s="53"/>
      <c r="J61" s="53"/>
      <c r="K61" s="53"/>
      <c r="L61" s="53"/>
      <c r="M61" s="53"/>
      <c r="N61" s="53"/>
      <c r="O61" s="53"/>
      <c r="P61" s="70"/>
      <c r="R61" s="73"/>
      <c r="S61" s="68"/>
      <c r="T61" s="53"/>
      <c r="U61" s="53"/>
      <c r="V61" s="53"/>
      <c r="W61" s="53"/>
      <c r="X61" s="53"/>
      <c r="Y61" s="53"/>
      <c r="Z61" s="53"/>
      <c r="AA61" s="53"/>
      <c r="AB61" s="53"/>
      <c r="AC61" s="53"/>
      <c r="AD61" s="53"/>
      <c r="AE61" s="53"/>
      <c r="AF61" s="70"/>
    </row>
    <row r="62" spans="2:32" s="65" customFormat="1">
      <c r="B62" s="73"/>
      <c r="C62" s="68"/>
      <c r="D62" s="53"/>
      <c r="E62" s="53"/>
      <c r="F62" s="53"/>
      <c r="G62" s="53"/>
      <c r="H62" s="53"/>
      <c r="I62" s="53"/>
      <c r="J62" s="53"/>
      <c r="K62" s="53"/>
      <c r="L62" s="53"/>
      <c r="M62" s="53"/>
      <c r="N62" s="53"/>
      <c r="O62" s="53"/>
      <c r="P62" s="70"/>
      <c r="R62" s="73"/>
      <c r="S62" s="68"/>
      <c r="T62" s="53"/>
      <c r="U62" s="53"/>
      <c r="V62" s="53"/>
      <c r="W62" s="53"/>
      <c r="X62" s="53"/>
      <c r="Y62" s="53"/>
      <c r="Z62" s="53"/>
      <c r="AA62" s="53"/>
      <c r="AB62" s="53"/>
      <c r="AC62" s="53"/>
      <c r="AD62" s="53"/>
      <c r="AE62" s="53"/>
      <c r="AF62" s="70"/>
    </row>
    <row r="63" spans="2:32" s="65" customFormat="1">
      <c r="B63" s="73"/>
      <c r="C63" s="68"/>
      <c r="D63" s="53"/>
      <c r="E63" s="53"/>
      <c r="F63" s="53"/>
      <c r="G63" s="53"/>
      <c r="H63" s="53"/>
      <c r="I63" s="53"/>
      <c r="J63" s="53"/>
      <c r="K63" s="53"/>
      <c r="L63" s="53"/>
      <c r="M63" s="53"/>
      <c r="N63" s="53"/>
      <c r="O63" s="53"/>
      <c r="P63" s="70"/>
      <c r="R63" s="73"/>
      <c r="S63" s="68"/>
      <c r="T63" s="53"/>
      <c r="U63" s="53"/>
      <c r="V63" s="53"/>
      <c r="W63" s="53"/>
      <c r="X63" s="53"/>
      <c r="Y63" s="53"/>
      <c r="Z63" s="53"/>
      <c r="AA63" s="53"/>
      <c r="AB63" s="53"/>
      <c r="AC63" s="53"/>
      <c r="AD63" s="53"/>
      <c r="AE63" s="53"/>
      <c r="AF63" s="70"/>
    </row>
    <row r="64" spans="2:32" s="65" customFormat="1" ht="15" customHeight="1">
      <c r="B64" s="73"/>
      <c r="C64" s="68"/>
      <c r="D64" s="53"/>
      <c r="E64" s="53"/>
      <c r="F64" s="53"/>
      <c r="G64" s="53"/>
      <c r="H64" s="53"/>
      <c r="I64" s="53"/>
      <c r="J64" s="53"/>
      <c r="K64" s="53"/>
      <c r="L64" s="53"/>
      <c r="M64" s="53"/>
      <c r="N64" s="53"/>
      <c r="O64" s="53"/>
      <c r="P64" s="70"/>
      <c r="R64" s="73"/>
      <c r="S64" s="68"/>
      <c r="T64" s="53"/>
      <c r="U64" s="53"/>
      <c r="V64" s="53"/>
      <c r="W64" s="53"/>
      <c r="X64" s="53"/>
      <c r="Y64" s="53"/>
      <c r="Z64" s="53"/>
      <c r="AA64" s="53"/>
      <c r="AB64" s="53"/>
      <c r="AC64" s="53"/>
      <c r="AD64" s="53"/>
      <c r="AE64" s="53"/>
      <c r="AF64" s="70"/>
    </row>
    <row r="65" spans="2:32" s="65" customFormat="1">
      <c r="B65" s="73"/>
      <c r="C65" s="68"/>
      <c r="D65" s="53"/>
      <c r="E65" s="53"/>
      <c r="F65" s="53"/>
      <c r="G65" s="53"/>
      <c r="H65" s="53"/>
      <c r="I65" s="53"/>
      <c r="J65" s="53"/>
      <c r="K65" s="53"/>
      <c r="L65" s="53"/>
      <c r="M65" s="53"/>
      <c r="N65" s="53"/>
      <c r="O65" s="53"/>
      <c r="P65" s="70"/>
      <c r="R65" s="73"/>
      <c r="S65" s="68"/>
      <c r="T65" s="53"/>
      <c r="U65" s="53"/>
      <c r="V65" s="53"/>
      <c r="W65" s="53"/>
      <c r="X65" s="53"/>
      <c r="Y65" s="53"/>
      <c r="Z65" s="53"/>
      <c r="AA65" s="53"/>
      <c r="AB65" s="53"/>
      <c r="AC65" s="53"/>
      <c r="AD65" s="53"/>
      <c r="AE65" s="53"/>
      <c r="AF65" s="70"/>
    </row>
    <row r="66" spans="2:32" s="65" customFormat="1">
      <c r="B66" s="73"/>
      <c r="C66" s="68"/>
      <c r="D66" s="53"/>
      <c r="E66" s="53"/>
      <c r="F66" s="53"/>
      <c r="G66" s="53"/>
      <c r="H66" s="53"/>
      <c r="I66" s="53"/>
      <c r="J66" s="53"/>
      <c r="K66" s="53"/>
      <c r="L66" s="53"/>
      <c r="M66" s="53"/>
      <c r="N66" s="53"/>
      <c r="O66" s="53"/>
      <c r="P66" s="70"/>
      <c r="R66" s="73"/>
      <c r="S66" s="68"/>
      <c r="T66" s="53"/>
      <c r="U66" s="53"/>
      <c r="V66" s="53"/>
      <c r="W66" s="53"/>
      <c r="X66" s="53"/>
      <c r="Y66" s="53"/>
      <c r="Z66" s="53"/>
      <c r="AA66" s="53"/>
      <c r="AB66" s="53"/>
      <c r="AC66" s="53"/>
      <c r="AD66" s="53"/>
      <c r="AE66" s="53"/>
      <c r="AF66" s="70"/>
    </row>
    <row r="67" spans="2:32" s="65" customFormat="1" ht="15" customHeight="1">
      <c r="B67" s="73"/>
      <c r="C67" s="68"/>
      <c r="D67" s="53"/>
      <c r="E67" s="53"/>
      <c r="F67" s="53"/>
      <c r="G67" s="53"/>
      <c r="H67" s="53"/>
      <c r="I67" s="53"/>
      <c r="J67" s="53"/>
      <c r="K67" s="53"/>
      <c r="L67" s="53"/>
      <c r="M67" s="53"/>
      <c r="N67" s="53"/>
      <c r="O67" s="53"/>
      <c r="P67" s="70"/>
      <c r="R67" s="73"/>
      <c r="S67" s="68"/>
      <c r="T67" s="53"/>
      <c r="U67" s="53"/>
      <c r="V67" s="53"/>
      <c r="W67" s="53"/>
      <c r="X67" s="53"/>
      <c r="Y67" s="53"/>
      <c r="Z67" s="53"/>
      <c r="AA67" s="53"/>
      <c r="AB67" s="53"/>
      <c r="AC67" s="53"/>
      <c r="AD67" s="53"/>
      <c r="AE67" s="53"/>
      <c r="AF67" s="70"/>
    </row>
    <row r="68" spans="2:32" s="65" customFormat="1" ht="15" customHeight="1">
      <c r="B68" s="73"/>
      <c r="C68" s="68"/>
      <c r="D68" s="53"/>
      <c r="E68" s="53"/>
      <c r="F68" s="53"/>
      <c r="G68" s="53"/>
      <c r="H68" s="53"/>
      <c r="I68" s="53"/>
      <c r="J68" s="53"/>
      <c r="K68" s="53"/>
      <c r="L68" s="53"/>
      <c r="M68" s="53"/>
      <c r="N68" s="53"/>
      <c r="O68" s="53"/>
      <c r="P68" s="70"/>
      <c r="R68" s="73"/>
      <c r="S68" s="68"/>
      <c r="T68" s="53"/>
      <c r="U68" s="53"/>
      <c r="V68" s="53"/>
      <c r="W68" s="53"/>
      <c r="X68" s="53"/>
      <c r="Y68" s="53"/>
      <c r="Z68" s="53"/>
      <c r="AA68" s="53"/>
      <c r="AB68" s="53"/>
      <c r="AC68" s="53"/>
      <c r="AD68" s="53"/>
      <c r="AE68" s="53"/>
      <c r="AF68" s="70"/>
    </row>
    <row r="69" spans="2:32" s="65" customFormat="1">
      <c r="B69" s="73"/>
      <c r="C69" s="68"/>
      <c r="D69" s="53"/>
      <c r="E69" s="53"/>
      <c r="F69" s="53"/>
      <c r="G69" s="53"/>
      <c r="H69" s="53"/>
      <c r="I69" s="53"/>
      <c r="J69" s="53"/>
      <c r="K69" s="53"/>
      <c r="L69" s="53"/>
      <c r="M69" s="53"/>
      <c r="N69" s="53"/>
      <c r="O69" s="53"/>
      <c r="P69" s="70"/>
      <c r="R69" s="73"/>
      <c r="S69" s="68"/>
      <c r="T69" s="53"/>
      <c r="U69" s="53"/>
      <c r="V69" s="53"/>
      <c r="W69" s="53"/>
      <c r="X69" s="53"/>
      <c r="Y69" s="53"/>
      <c r="Z69" s="53"/>
      <c r="AA69" s="53"/>
      <c r="AB69" s="53"/>
      <c r="AC69" s="53"/>
      <c r="AD69" s="53"/>
      <c r="AE69" s="53"/>
      <c r="AF69" s="70"/>
    </row>
    <row r="70" spans="2:32" s="65" customFormat="1">
      <c r="B70" s="73"/>
      <c r="C70" s="68"/>
      <c r="D70" s="53"/>
      <c r="E70" s="53"/>
      <c r="F70" s="53"/>
      <c r="G70" s="53"/>
      <c r="H70" s="53"/>
      <c r="I70" s="53"/>
      <c r="J70" s="53"/>
      <c r="K70" s="53"/>
      <c r="L70" s="53"/>
      <c r="M70" s="53"/>
      <c r="N70" s="53"/>
      <c r="O70" s="53"/>
      <c r="P70" s="70"/>
      <c r="R70" s="73"/>
      <c r="S70" s="68"/>
      <c r="T70" s="53"/>
      <c r="U70" s="53"/>
      <c r="V70" s="53"/>
      <c r="W70" s="53"/>
      <c r="X70" s="53"/>
      <c r="Y70" s="53"/>
      <c r="Z70" s="53"/>
      <c r="AA70" s="53"/>
      <c r="AB70" s="53"/>
      <c r="AC70" s="53"/>
      <c r="AD70" s="53"/>
      <c r="AE70" s="53"/>
      <c r="AF70" s="70"/>
    </row>
    <row r="71" spans="2:32" s="65" customFormat="1" ht="15" customHeight="1">
      <c r="B71" s="73"/>
      <c r="C71" s="68"/>
      <c r="D71" s="53"/>
      <c r="E71" s="53"/>
      <c r="F71" s="53"/>
      <c r="G71" s="53"/>
      <c r="H71" s="53"/>
      <c r="I71" s="53"/>
      <c r="J71" s="53"/>
      <c r="K71" s="53"/>
      <c r="L71" s="53"/>
      <c r="M71" s="53"/>
      <c r="N71" s="53"/>
      <c r="O71" s="53"/>
      <c r="P71" s="70"/>
      <c r="R71" s="73"/>
      <c r="S71" s="68"/>
      <c r="T71" s="53"/>
      <c r="U71" s="53"/>
      <c r="V71" s="53"/>
      <c r="W71" s="53"/>
      <c r="X71" s="53"/>
      <c r="Y71" s="53"/>
      <c r="Z71" s="53"/>
      <c r="AA71" s="53"/>
      <c r="AB71" s="53"/>
      <c r="AC71" s="53"/>
      <c r="AD71" s="53"/>
      <c r="AE71" s="53"/>
      <c r="AF71" s="70"/>
    </row>
    <row r="72" spans="2:32" s="65" customFormat="1">
      <c r="B72" s="73"/>
      <c r="C72" s="68"/>
      <c r="D72" s="53"/>
      <c r="E72" s="53"/>
      <c r="F72" s="53"/>
      <c r="G72" s="53"/>
      <c r="H72" s="53"/>
      <c r="I72" s="53"/>
      <c r="J72" s="53"/>
      <c r="K72" s="53"/>
      <c r="L72" s="53"/>
      <c r="M72" s="53"/>
      <c r="N72" s="53"/>
      <c r="O72" s="53"/>
      <c r="P72" s="70"/>
      <c r="R72" s="73"/>
      <c r="S72" s="68"/>
      <c r="T72" s="53"/>
      <c r="U72" s="53"/>
      <c r="V72" s="53"/>
      <c r="W72" s="53"/>
      <c r="X72" s="53"/>
      <c r="Y72" s="53"/>
      <c r="Z72" s="53"/>
      <c r="AA72" s="53"/>
      <c r="AB72" s="53"/>
      <c r="AC72" s="53"/>
      <c r="AD72" s="53"/>
      <c r="AE72" s="53"/>
      <c r="AF72" s="70"/>
    </row>
    <row r="73" spans="2:32" s="65" customFormat="1">
      <c r="B73" s="73"/>
      <c r="C73" s="68"/>
      <c r="D73" s="53"/>
      <c r="E73" s="53"/>
      <c r="F73" s="53"/>
      <c r="G73" s="53"/>
      <c r="H73" s="53"/>
      <c r="I73" s="53"/>
      <c r="J73" s="53"/>
      <c r="K73" s="53"/>
      <c r="L73" s="53"/>
      <c r="M73" s="53"/>
      <c r="N73" s="53"/>
      <c r="O73" s="53"/>
      <c r="P73" s="70"/>
      <c r="R73" s="73"/>
      <c r="S73" s="68"/>
      <c r="T73" s="53"/>
      <c r="U73" s="53"/>
      <c r="V73" s="53"/>
      <c r="W73" s="53"/>
      <c r="X73" s="53"/>
      <c r="Y73" s="53"/>
      <c r="Z73" s="53"/>
      <c r="AA73" s="53"/>
      <c r="AB73" s="53"/>
      <c r="AC73" s="53"/>
      <c r="AD73" s="53"/>
      <c r="AE73" s="53"/>
      <c r="AF73" s="70"/>
    </row>
    <row r="74" spans="2:32" s="65" customFormat="1">
      <c r="D74" s="70"/>
      <c r="E74" s="70"/>
      <c r="F74" s="70"/>
      <c r="G74" s="70"/>
      <c r="H74" s="70"/>
      <c r="I74" s="70"/>
      <c r="J74" s="70"/>
      <c r="K74" s="70"/>
      <c r="L74" s="70"/>
      <c r="M74" s="70"/>
      <c r="N74" s="70"/>
      <c r="O74" s="70"/>
      <c r="P74" s="70"/>
      <c r="T74" s="70"/>
      <c r="U74" s="70"/>
      <c r="V74" s="70"/>
      <c r="W74" s="70"/>
      <c r="X74" s="70"/>
      <c r="Y74" s="70"/>
      <c r="Z74" s="70"/>
      <c r="AA74" s="70"/>
      <c r="AB74" s="70"/>
      <c r="AC74" s="70"/>
      <c r="AD74" s="70"/>
      <c r="AE74" s="70"/>
      <c r="AF74" s="70"/>
    </row>
    <row r="75" spans="2:32" s="65" customFormat="1"/>
    <row r="76" spans="2:32" s="65" customFormat="1" ht="14.45" customHeight="1">
      <c r="B76" s="76"/>
      <c r="C76" s="75"/>
      <c r="D76" s="74"/>
      <c r="E76" s="74"/>
      <c r="F76" s="74"/>
      <c r="G76" s="74"/>
      <c r="H76" s="74"/>
      <c r="I76" s="74"/>
      <c r="J76" s="74"/>
      <c r="K76" s="74"/>
      <c r="L76" s="74"/>
      <c r="M76" s="74"/>
      <c r="N76" s="74"/>
      <c r="O76" s="74"/>
      <c r="R76" s="76"/>
      <c r="S76" s="75"/>
      <c r="T76" s="74"/>
      <c r="U76" s="74"/>
      <c r="V76" s="74"/>
      <c r="W76" s="74"/>
      <c r="X76" s="74"/>
      <c r="Y76" s="74"/>
      <c r="Z76" s="74"/>
      <c r="AA76" s="74"/>
      <c r="AB76" s="74"/>
      <c r="AC76" s="74"/>
      <c r="AD76" s="74"/>
      <c r="AE76" s="74"/>
    </row>
    <row r="77" spans="2:32" s="65" customFormat="1">
      <c r="B77" s="75"/>
      <c r="C77" s="75"/>
      <c r="D77" s="66"/>
      <c r="E77" s="66"/>
      <c r="F77" s="66"/>
      <c r="G77" s="66"/>
      <c r="H77" s="66"/>
      <c r="I77" s="66"/>
      <c r="J77" s="66"/>
      <c r="K77" s="66"/>
      <c r="L77" s="66"/>
      <c r="M77" s="66"/>
      <c r="N77" s="66"/>
      <c r="O77" s="66"/>
      <c r="R77" s="75"/>
      <c r="S77" s="75"/>
      <c r="T77" s="66"/>
      <c r="U77" s="66"/>
      <c r="V77" s="66"/>
      <c r="W77" s="66"/>
      <c r="X77" s="66"/>
      <c r="Y77" s="66"/>
      <c r="Z77" s="66"/>
      <c r="AA77" s="66"/>
      <c r="AB77" s="66"/>
      <c r="AC77" s="66"/>
      <c r="AD77" s="66"/>
      <c r="AE77" s="66"/>
    </row>
    <row r="78" spans="2:32" s="65" customFormat="1">
      <c r="B78" s="75"/>
      <c r="C78" s="75"/>
      <c r="D78" s="59"/>
      <c r="E78" s="59"/>
      <c r="F78" s="59"/>
      <c r="G78" s="59"/>
      <c r="H78" s="59"/>
      <c r="I78" s="59"/>
      <c r="J78" s="59"/>
      <c r="K78" s="59"/>
      <c r="L78" s="59"/>
      <c r="M78" s="59"/>
      <c r="N78" s="59"/>
      <c r="O78" s="59"/>
      <c r="R78" s="75"/>
      <c r="S78" s="75"/>
      <c r="T78" s="59"/>
      <c r="U78" s="59"/>
      <c r="V78" s="59"/>
      <c r="W78" s="59"/>
      <c r="X78" s="59"/>
      <c r="Y78" s="59"/>
      <c r="Z78" s="59"/>
      <c r="AA78" s="59"/>
      <c r="AB78" s="59"/>
      <c r="AC78" s="59"/>
      <c r="AD78" s="59"/>
      <c r="AE78" s="59"/>
    </row>
    <row r="79" spans="2:32" s="65" customFormat="1">
      <c r="B79" s="73"/>
      <c r="C79" s="68"/>
      <c r="D79" s="53"/>
      <c r="E79" s="53"/>
      <c r="F79" s="53"/>
      <c r="G79" s="53"/>
      <c r="H79" s="53"/>
      <c r="I79" s="53"/>
      <c r="J79" s="53"/>
      <c r="K79" s="53"/>
      <c r="L79" s="53"/>
      <c r="M79" s="53"/>
      <c r="N79" s="53"/>
      <c r="O79" s="53"/>
      <c r="P79" s="70"/>
      <c r="R79" s="73"/>
      <c r="S79" s="68"/>
      <c r="T79" s="53"/>
      <c r="U79" s="53"/>
      <c r="V79" s="53"/>
      <c r="W79" s="53"/>
      <c r="X79" s="53"/>
      <c r="Y79" s="53"/>
      <c r="Z79" s="53"/>
      <c r="AA79" s="53"/>
      <c r="AB79" s="53"/>
      <c r="AC79" s="53"/>
      <c r="AD79" s="53"/>
      <c r="AE79" s="53"/>
      <c r="AF79" s="70"/>
    </row>
    <row r="80" spans="2:32" s="65" customFormat="1">
      <c r="B80" s="73"/>
      <c r="C80" s="68"/>
      <c r="D80" s="53"/>
      <c r="E80" s="53"/>
      <c r="F80" s="53"/>
      <c r="G80" s="53"/>
      <c r="H80" s="53"/>
      <c r="I80" s="53"/>
      <c r="J80" s="53"/>
      <c r="K80" s="53"/>
      <c r="L80" s="53"/>
      <c r="M80" s="53"/>
      <c r="N80" s="53"/>
      <c r="O80" s="53"/>
      <c r="P80" s="70"/>
      <c r="R80" s="73"/>
      <c r="S80" s="68"/>
      <c r="T80" s="53"/>
      <c r="U80" s="53"/>
      <c r="V80" s="53"/>
      <c r="W80" s="53"/>
      <c r="X80" s="53"/>
      <c r="Y80" s="53"/>
      <c r="Z80" s="53"/>
      <c r="AA80" s="53"/>
      <c r="AB80" s="53"/>
      <c r="AC80" s="53"/>
      <c r="AD80" s="53"/>
      <c r="AE80" s="53"/>
      <c r="AF80" s="70"/>
    </row>
    <row r="81" spans="2:32" s="65" customFormat="1">
      <c r="B81" s="73"/>
      <c r="C81" s="68"/>
      <c r="D81" s="53"/>
      <c r="E81" s="53"/>
      <c r="F81" s="53"/>
      <c r="G81" s="53"/>
      <c r="H81" s="53"/>
      <c r="I81" s="53"/>
      <c r="J81" s="53"/>
      <c r="K81" s="53"/>
      <c r="L81" s="53"/>
      <c r="M81" s="53"/>
      <c r="N81" s="53"/>
      <c r="O81" s="53"/>
      <c r="P81" s="70"/>
      <c r="R81" s="73"/>
      <c r="S81" s="68"/>
      <c r="T81" s="53"/>
      <c r="U81" s="53"/>
      <c r="V81" s="53"/>
      <c r="W81" s="53"/>
      <c r="X81" s="53"/>
      <c r="Y81" s="53"/>
      <c r="Z81" s="53"/>
      <c r="AA81" s="53"/>
      <c r="AB81" s="53"/>
      <c r="AC81" s="53"/>
      <c r="AD81" s="53"/>
      <c r="AE81" s="53"/>
      <c r="AF81" s="70"/>
    </row>
    <row r="82" spans="2:32" s="65" customFormat="1">
      <c r="B82" s="73"/>
      <c r="C82" s="68"/>
      <c r="D82" s="53"/>
      <c r="E82" s="53"/>
      <c r="F82" s="53"/>
      <c r="G82" s="53"/>
      <c r="H82" s="53"/>
      <c r="I82" s="53"/>
      <c r="J82" s="53"/>
      <c r="K82" s="53"/>
      <c r="L82" s="53"/>
      <c r="M82" s="53"/>
      <c r="N82" s="53"/>
      <c r="O82" s="53"/>
      <c r="P82" s="70"/>
      <c r="R82" s="73"/>
      <c r="S82" s="68"/>
      <c r="T82" s="53"/>
      <c r="U82" s="53"/>
      <c r="V82" s="53"/>
      <c r="W82" s="53"/>
      <c r="X82" s="53"/>
      <c r="Y82" s="53"/>
      <c r="Z82" s="53"/>
      <c r="AA82" s="53"/>
      <c r="AB82" s="53"/>
      <c r="AC82" s="53"/>
      <c r="AD82" s="53"/>
      <c r="AE82" s="53"/>
      <c r="AF82" s="70"/>
    </row>
    <row r="83" spans="2:32" s="65" customFormat="1">
      <c r="B83" s="73"/>
      <c r="C83" s="68"/>
      <c r="D83" s="53"/>
      <c r="E83" s="53"/>
      <c r="F83" s="53"/>
      <c r="G83" s="53"/>
      <c r="H83" s="53"/>
      <c r="I83" s="53"/>
      <c r="J83" s="53"/>
      <c r="K83" s="53"/>
      <c r="L83" s="53"/>
      <c r="M83" s="53"/>
      <c r="N83" s="53"/>
      <c r="O83" s="53"/>
      <c r="P83" s="70"/>
      <c r="R83" s="73"/>
      <c r="S83" s="68"/>
      <c r="T83" s="53"/>
      <c r="U83" s="53"/>
      <c r="V83" s="53"/>
      <c r="W83" s="53"/>
      <c r="X83" s="53"/>
      <c r="Y83" s="53"/>
      <c r="Z83" s="53"/>
      <c r="AA83" s="53"/>
      <c r="AB83" s="53"/>
      <c r="AC83" s="53"/>
      <c r="AD83" s="53"/>
      <c r="AE83" s="53"/>
      <c r="AF83" s="70"/>
    </row>
    <row r="84" spans="2:32" s="65" customFormat="1">
      <c r="B84" s="73"/>
      <c r="C84" s="68"/>
      <c r="D84" s="53"/>
      <c r="E84" s="53"/>
      <c r="F84" s="53"/>
      <c r="G84" s="53"/>
      <c r="H84" s="53"/>
      <c r="I84" s="53"/>
      <c r="J84" s="53"/>
      <c r="K84" s="53"/>
      <c r="L84" s="53"/>
      <c r="M84" s="53"/>
      <c r="N84" s="53"/>
      <c r="O84" s="53"/>
      <c r="P84" s="70"/>
      <c r="R84" s="73"/>
      <c r="S84" s="68"/>
      <c r="T84" s="53"/>
      <c r="U84" s="53"/>
      <c r="V84" s="53"/>
      <c r="W84" s="53"/>
      <c r="X84" s="53"/>
      <c r="Y84" s="53"/>
      <c r="Z84" s="53"/>
      <c r="AA84" s="53"/>
      <c r="AB84" s="53"/>
      <c r="AC84" s="53"/>
      <c r="AD84" s="53"/>
      <c r="AE84" s="53"/>
      <c r="AF84" s="70"/>
    </row>
    <row r="85" spans="2:32" s="65" customFormat="1">
      <c r="B85" s="73"/>
      <c r="C85" s="68"/>
      <c r="D85" s="53"/>
      <c r="E85" s="53"/>
      <c r="F85" s="53"/>
      <c r="G85" s="53"/>
      <c r="H85" s="53"/>
      <c r="I85" s="53"/>
      <c r="J85" s="53"/>
      <c r="K85" s="53"/>
      <c r="L85" s="53"/>
      <c r="M85" s="53"/>
      <c r="N85" s="53"/>
      <c r="O85" s="53"/>
      <c r="P85" s="70"/>
      <c r="R85" s="73"/>
      <c r="S85" s="68"/>
      <c r="T85" s="53"/>
      <c r="U85" s="53"/>
      <c r="V85" s="53"/>
      <c r="W85" s="53"/>
      <c r="X85" s="53"/>
      <c r="Y85" s="53"/>
      <c r="Z85" s="53"/>
      <c r="AA85" s="53"/>
      <c r="AB85" s="53"/>
      <c r="AC85" s="53"/>
      <c r="AD85" s="53"/>
      <c r="AE85" s="53"/>
      <c r="AF85" s="70"/>
    </row>
    <row r="86" spans="2:32" s="65" customFormat="1">
      <c r="B86" s="73"/>
      <c r="C86" s="68"/>
      <c r="D86" s="53"/>
      <c r="E86" s="53"/>
      <c r="F86" s="53"/>
      <c r="G86" s="53"/>
      <c r="H86" s="53"/>
      <c r="I86" s="53"/>
      <c r="J86" s="53"/>
      <c r="K86" s="53"/>
      <c r="L86" s="53"/>
      <c r="M86" s="53"/>
      <c r="N86" s="53"/>
      <c r="O86" s="53"/>
      <c r="P86" s="70"/>
      <c r="R86" s="73"/>
      <c r="S86" s="68"/>
      <c r="T86" s="53"/>
      <c r="U86" s="53"/>
      <c r="V86" s="53"/>
      <c r="W86" s="53"/>
      <c r="X86" s="53"/>
      <c r="Y86" s="53"/>
      <c r="Z86" s="53"/>
      <c r="AA86" s="53"/>
      <c r="AB86" s="53"/>
      <c r="AC86" s="53"/>
      <c r="AD86" s="53"/>
      <c r="AE86" s="53"/>
      <c r="AF86" s="70"/>
    </row>
    <row r="87" spans="2:32" s="65" customFormat="1">
      <c r="B87" s="73"/>
      <c r="C87" s="68"/>
      <c r="D87" s="53"/>
      <c r="E87" s="53"/>
      <c r="F87" s="53"/>
      <c r="G87" s="53"/>
      <c r="H87" s="53"/>
      <c r="I87" s="53"/>
      <c r="J87" s="53"/>
      <c r="K87" s="53"/>
      <c r="L87" s="53"/>
      <c r="M87" s="53"/>
      <c r="N87" s="53"/>
      <c r="O87" s="53"/>
      <c r="P87" s="70"/>
      <c r="R87" s="73"/>
      <c r="S87" s="68"/>
      <c r="T87" s="53"/>
      <c r="U87" s="53"/>
      <c r="V87" s="53"/>
      <c r="W87" s="53"/>
      <c r="X87" s="53"/>
      <c r="Y87" s="53"/>
      <c r="Z87" s="53"/>
      <c r="AA87" s="53"/>
      <c r="AB87" s="53"/>
      <c r="AC87" s="53"/>
      <c r="AD87" s="53"/>
      <c r="AE87" s="53"/>
      <c r="AF87" s="70"/>
    </row>
    <row r="88" spans="2:32" s="65" customFormat="1">
      <c r="B88" s="73"/>
      <c r="C88" s="68"/>
      <c r="D88" s="53"/>
      <c r="E88" s="53"/>
      <c r="F88" s="53"/>
      <c r="G88" s="53"/>
      <c r="H88" s="53"/>
      <c r="I88" s="53"/>
      <c r="J88" s="53"/>
      <c r="K88" s="53"/>
      <c r="L88" s="53"/>
      <c r="M88" s="53"/>
      <c r="N88" s="53"/>
      <c r="O88" s="53"/>
      <c r="P88" s="70"/>
      <c r="R88" s="73"/>
      <c r="S88" s="68"/>
      <c r="T88" s="53"/>
      <c r="U88" s="53"/>
      <c r="V88" s="53"/>
      <c r="W88" s="53"/>
      <c r="X88" s="53"/>
      <c r="Y88" s="53"/>
      <c r="Z88" s="53"/>
      <c r="AA88" s="53"/>
      <c r="AB88" s="53"/>
      <c r="AC88" s="53"/>
      <c r="AD88" s="53"/>
      <c r="AE88" s="53"/>
      <c r="AF88" s="70"/>
    </row>
    <row r="89" spans="2:32" s="65" customFormat="1">
      <c r="B89" s="73"/>
      <c r="C89" s="68"/>
      <c r="D89" s="53"/>
      <c r="E89" s="53"/>
      <c r="F89" s="53"/>
      <c r="G89" s="53"/>
      <c r="H89" s="53"/>
      <c r="I89" s="53"/>
      <c r="J89" s="53"/>
      <c r="K89" s="53"/>
      <c r="L89" s="53"/>
      <c r="M89" s="53"/>
      <c r="N89" s="53"/>
      <c r="O89" s="53"/>
      <c r="P89" s="70"/>
      <c r="R89" s="73"/>
      <c r="S89" s="68"/>
      <c r="T89" s="53"/>
      <c r="U89" s="53"/>
      <c r="V89" s="53"/>
      <c r="W89" s="53"/>
      <c r="X89" s="53"/>
      <c r="Y89" s="53"/>
      <c r="Z89" s="53"/>
      <c r="AA89" s="53"/>
      <c r="AB89" s="53"/>
      <c r="AC89" s="53"/>
      <c r="AD89" s="53"/>
      <c r="AE89" s="53"/>
      <c r="AF89" s="70"/>
    </row>
    <row r="90" spans="2:32" s="65" customFormat="1">
      <c r="B90" s="73"/>
      <c r="C90" s="68"/>
      <c r="D90" s="53"/>
      <c r="E90" s="53"/>
      <c r="F90" s="53"/>
      <c r="G90" s="53"/>
      <c r="H90" s="53"/>
      <c r="I90" s="53"/>
      <c r="J90" s="53"/>
      <c r="K90" s="53"/>
      <c r="L90" s="53"/>
      <c r="M90" s="53"/>
      <c r="N90" s="53"/>
      <c r="O90" s="53"/>
      <c r="P90" s="70"/>
      <c r="R90" s="73"/>
      <c r="S90" s="68"/>
      <c r="T90" s="53"/>
      <c r="U90" s="53"/>
      <c r="V90" s="53"/>
      <c r="W90" s="53"/>
      <c r="X90" s="53"/>
      <c r="Y90" s="53"/>
      <c r="Z90" s="53"/>
      <c r="AA90" s="53"/>
      <c r="AB90" s="53"/>
      <c r="AC90" s="53"/>
      <c r="AD90" s="53"/>
      <c r="AE90" s="53"/>
      <c r="AF90" s="70"/>
    </row>
    <row r="91" spans="2:32" s="65" customFormat="1">
      <c r="B91" s="73"/>
      <c r="C91" s="68"/>
      <c r="D91" s="53"/>
      <c r="E91" s="53"/>
      <c r="F91" s="53"/>
      <c r="G91" s="53"/>
      <c r="H91" s="53"/>
      <c r="I91" s="53"/>
      <c r="J91" s="53"/>
      <c r="K91" s="53"/>
      <c r="L91" s="53"/>
      <c r="M91" s="53"/>
      <c r="N91" s="53"/>
      <c r="O91" s="53"/>
      <c r="P91" s="70"/>
      <c r="R91" s="73"/>
      <c r="S91" s="68"/>
      <c r="T91" s="53"/>
      <c r="U91" s="53"/>
      <c r="V91" s="53"/>
      <c r="W91" s="53"/>
      <c r="X91" s="53"/>
      <c r="Y91" s="53"/>
      <c r="Z91" s="53"/>
      <c r="AA91" s="53"/>
      <c r="AB91" s="53"/>
      <c r="AC91" s="53"/>
      <c r="AD91" s="53"/>
      <c r="AE91" s="53"/>
      <c r="AF91" s="70"/>
    </row>
    <row r="92" spans="2:32" s="65" customFormat="1">
      <c r="D92" s="70"/>
      <c r="E92" s="70"/>
      <c r="F92" s="70"/>
      <c r="G92" s="70"/>
      <c r="H92" s="70"/>
      <c r="I92" s="70"/>
      <c r="J92" s="70"/>
      <c r="K92" s="70"/>
      <c r="L92" s="70"/>
      <c r="M92" s="70"/>
      <c r="N92" s="70"/>
      <c r="O92" s="70"/>
      <c r="P92" s="70"/>
      <c r="T92" s="70"/>
      <c r="U92" s="70"/>
      <c r="V92" s="70"/>
      <c r="W92" s="70"/>
      <c r="X92" s="70"/>
      <c r="Y92" s="70"/>
      <c r="Z92" s="70"/>
      <c r="AA92" s="70"/>
      <c r="AB92" s="70"/>
      <c r="AC92" s="70"/>
      <c r="AD92" s="70"/>
      <c r="AE92" s="70"/>
      <c r="AF92" s="70"/>
    </row>
    <row r="93" spans="2:32" s="65" customFormat="1"/>
    <row r="94" spans="2:32" s="65" customFormat="1" ht="14.45" customHeight="1">
      <c r="B94" s="76"/>
      <c r="C94" s="75"/>
      <c r="D94" s="74"/>
      <c r="E94" s="74"/>
      <c r="F94" s="74"/>
      <c r="G94" s="74"/>
      <c r="H94" s="74"/>
      <c r="I94" s="74"/>
      <c r="J94" s="74"/>
      <c r="K94" s="74"/>
      <c r="L94" s="74"/>
      <c r="M94" s="74"/>
      <c r="N94" s="74"/>
      <c r="O94" s="74"/>
      <c r="R94" s="76"/>
      <c r="S94" s="75"/>
      <c r="T94" s="74"/>
      <c r="U94" s="74"/>
      <c r="V94" s="74"/>
      <c r="W94" s="74"/>
      <c r="X94" s="74"/>
      <c r="Y94" s="74"/>
      <c r="Z94" s="74"/>
      <c r="AA94" s="74"/>
      <c r="AB94" s="74"/>
      <c r="AC94" s="74"/>
      <c r="AD94" s="74"/>
      <c r="AE94" s="74"/>
    </row>
    <row r="95" spans="2:32" s="65" customFormat="1">
      <c r="B95" s="75"/>
      <c r="C95" s="75"/>
      <c r="D95" s="66"/>
      <c r="E95" s="66"/>
      <c r="F95" s="66"/>
      <c r="G95" s="66"/>
      <c r="H95" s="66"/>
      <c r="I95" s="66"/>
      <c r="J95" s="66"/>
      <c r="K95" s="66"/>
      <c r="L95" s="66"/>
      <c r="M95" s="66"/>
      <c r="N95" s="66"/>
      <c r="O95" s="66"/>
      <c r="R95" s="75"/>
      <c r="S95" s="75"/>
      <c r="T95" s="66"/>
      <c r="U95" s="66"/>
      <c r="V95" s="66"/>
      <c r="W95" s="66"/>
      <c r="X95" s="66"/>
      <c r="Y95" s="66"/>
      <c r="Z95" s="66"/>
      <c r="AA95" s="66"/>
      <c r="AB95" s="66"/>
      <c r="AC95" s="66"/>
      <c r="AD95" s="66"/>
      <c r="AE95" s="66"/>
    </row>
    <row r="96" spans="2:32" s="65" customFormat="1">
      <c r="B96" s="75"/>
      <c r="C96" s="75"/>
      <c r="D96" s="59"/>
      <c r="E96" s="59"/>
      <c r="F96" s="59"/>
      <c r="G96" s="59"/>
      <c r="H96" s="59"/>
      <c r="I96" s="59"/>
      <c r="J96" s="59"/>
      <c r="K96" s="59"/>
      <c r="L96" s="59"/>
      <c r="M96" s="59"/>
      <c r="N96" s="59"/>
      <c r="O96" s="59"/>
      <c r="R96" s="75"/>
      <c r="S96" s="75"/>
      <c r="T96" s="59"/>
      <c r="U96" s="59"/>
      <c r="V96" s="59"/>
      <c r="W96" s="59"/>
      <c r="X96" s="59"/>
      <c r="Y96" s="59"/>
      <c r="Z96" s="59"/>
      <c r="AA96" s="59"/>
      <c r="AB96" s="59"/>
      <c r="AC96" s="59"/>
      <c r="AD96" s="59"/>
      <c r="AE96" s="59"/>
    </row>
    <row r="97" spans="2:32" s="65" customFormat="1">
      <c r="B97" s="73"/>
      <c r="C97" s="68"/>
      <c r="D97" s="53"/>
      <c r="E97" s="53"/>
      <c r="F97" s="53"/>
      <c r="G97" s="53"/>
      <c r="H97" s="53"/>
      <c r="I97" s="53"/>
      <c r="J97" s="53"/>
      <c r="K97" s="53"/>
      <c r="L97" s="53"/>
      <c r="M97" s="53"/>
      <c r="N97" s="53"/>
      <c r="O97" s="53"/>
      <c r="P97" s="70"/>
      <c r="R97" s="73"/>
      <c r="S97" s="68"/>
      <c r="T97" s="53"/>
      <c r="U97" s="53"/>
      <c r="V97" s="53"/>
      <c r="W97" s="53"/>
      <c r="X97" s="53"/>
      <c r="Y97" s="53"/>
      <c r="Z97" s="53"/>
      <c r="AA97" s="53"/>
      <c r="AB97" s="53"/>
      <c r="AC97" s="53"/>
      <c r="AD97" s="53"/>
      <c r="AE97" s="53"/>
      <c r="AF97" s="70"/>
    </row>
    <row r="98" spans="2:32" s="65" customFormat="1">
      <c r="B98" s="73"/>
      <c r="C98" s="68"/>
      <c r="D98" s="53"/>
      <c r="E98" s="53"/>
      <c r="F98" s="53"/>
      <c r="G98" s="53"/>
      <c r="H98" s="53"/>
      <c r="I98" s="53"/>
      <c r="J98" s="53"/>
      <c r="K98" s="53"/>
      <c r="L98" s="53"/>
      <c r="M98" s="53"/>
      <c r="N98" s="53"/>
      <c r="O98" s="53"/>
      <c r="P98" s="70"/>
      <c r="R98" s="73"/>
      <c r="S98" s="68"/>
      <c r="T98" s="53"/>
      <c r="U98" s="53"/>
      <c r="V98" s="53"/>
      <c r="W98" s="53"/>
      <c r="X98" s="53"/>
      <c r="Y98" s="53"/>
      <c r="Z98" s="53"/>
      <c r="AA98" s="53"/>
      <c r="AB98" s="53"/>
      <c r="AC98" s="53"/>
      <c r="AD98" s="53"/>
      <c r="AE98" s="53"/>
      <c r="AF98" s="70"/>
    </row>
    <row r="99" spans="2:32" s="65" customFormat="1">
      <c r="B99" s="73"/>
      <c r="C99" s="68"/>
      <c r="D99" s="53"/>
      <c r="E99" s="53"/>
      <c r="F99" s="53"/>
      <c r="G99" s="53"/>
      <c r="H99" s="53"/>
      <c r="I99" s="53"/>
      <c r="J99" s="53"/>
      <c r="K99" s="53"/>
      <c r="L99" s="53"/>
      <c r="M99" s="53"/>
      <c r="N99" s="53"/>
      <c r="O99" s="53"/>
      <c r="P99" s="70"/>
      <c r="R99" s="73"/>
      <c r="S99" s="68"/>
      <c r="T99" s="53"/>
      <c r="U99" s="53"/>
      <c r="V99" s="53"/>
      <c r="W99" s="53"/>
      <c r="X99" s="53"/>
      <c r="Y99" s="53"/>
      <c r="Z99" s="53"/>
      <c r="AA99" s="53"/>
      <c r="AB99" s="53"/>
      <c r="AC99" s="53"/>
      <c r="AD99" s="53"/>
      <c r="AE99" s="53"/>
      <c r="AF99" s="70"/>
    </row>
    <row r="100" spans="2:32" s="65" customFormat="1">
      <c r="B100" s="73"/>
      <c r="C100" s="68"/>
      <c r="D100" s="53"/>
      <c r="E100" s="53"/>
      <c r="F100" s="53"/>
      <c r="G100" s="53"/>
      <c r="H100" s="53"/>
      <c r="I100" s="53"/>
      <c r="J100" s="53"/>
      <c r="K100" s="53"/>
      <c r="L100" s="53"/>
      <c r="M100" s="53"/>
      <c r="N100" s="53"/>
      <c r="O100" s="53"/>
      <c r="P100" s="70"/>
      <c r="R100" s="73"/>
      <c r="S100" s="68"/>
      <c r="T100" s="53"/>
      <c r="U100" s="53"/>
      <c r="V100" s="53"/>
      <c r="W100" s="53"/>
      <c r="X100" s="53"/>
      <c r="Y100" s="53"/>
      <c r="Z100" s="53"/>
      <c r="AA100" s="53"/>
      <c r="AB100" s="53"/>
      <c r="AC100" s="53"/>
      <c r="AD100" s="53"/>
      <c r="AE100" s="53"/>
      <c r="AF100" s="70"/>
    </row>
    <row r="101" spans="2:32" s="65" customFormat="1">
      <c r="B101" s="73"/>
      <c r="C101" s="68"/>
      <c r="D101" s="53"/>
      <c r="E101" s="53"/>
      <c r="F101" s="53"/>
      <c r="G101" s="53"/>
      <c r="H101" s="53"/>
      <c r="I101" s="53"/>
      <c r="J101" s="53"/>
      <c r="K101" s="53"/>
      <c r="L101" s="53"/>
      <c r="M101" s="53"/>
      <c r="N101" s="53"/>
      <c r="O101" s="53"/>
      <c r="P101" s="70"/>
      <c r="R101" s="73"/>
      <c r="S101" s="68"/>
      <c r="T101" s="53"/>
      <c r="U101" s="53"/>
      <c r="V101" s="53"/>
      <c r="W101" s="53"/>
      <c r="X101" s="53"/>
      <c r="Y101" s="53"/>
      <c r="Z101" s="53"/>
      <c r="AA101" s="53"/>
      <c r="AB101" s="53"/>
      <c r="AC101" s="53"/>
      <c r="AD101" s="53"/>
      <c r="AE101" s="53"/>
      <c r="AF101" s="70"/>
    </row>
    <row r="102" spans="2:32" s="65" customFormat="1">
      <c r="B102" s="73"/>
      <c r="C102" s="68"/>
      <c r="D102" s="53"/>
      <c r="E102" s="53"/>
      <c r="F102" s="53"/>
      <c r="G102" s="53"/>
      <c r="H102" s="53"/>
      <c r="I102" s="53"/>
      <c r="J102" s="53"/>
      <c r="K102" s="53"/>
      <c r="L102" s="53"/>
      <c r="M102" s="53"/>
      <c r="N102" s="53"/>
      <c r="O102" s="53"/>
      <c r="P102" s="70"/>
      <c r="R102" s="73"/>
      <c r="S102" s="68"/>
      <c r="T102" s="53"/>
      <c r="U102" s="53"/>
      <c r="V102" s="53"/>
      <c r="W102" s="53"/>
      <c r="X102" s="53"/>
      <c r="Y102" s="53"/>
      <c r="Z102" s="53"/>
      <c r="AA102" s="53"/>
      <c r="AB102" s="53"/>
      <c r="AC102" s="53"/>
      <c r="AD102" s="53"/>
      <c r="AE102" s="53"/>
      <c r="AF102" s="70"/>
    </row>
    <row r="103" spans="2:32" s="65" customFormat="1">
      <c r="B103" s="73"/>
      <c r="C103" s="68"/>
      <c r="D103" s="53"/>
      <c r="E103" s="53"/>
      <c r="F103" s="53"/>
      <c r="G103" s="53"/>
      <c r="H103" s="53"/>
      <c r="I103" s="53"/>
      <c r="J103" s="53"/>
      <c r="K103" s="53"/>
      <c r="L103" s="53"/>
      <c r="M103" s="53"/>
      <c r="N103" s="53"/>
      <c r="O103" s="53"/>
      <c r="P103" s="70"/>
      <c r="R103" s="73"/>
      <c r="S103" s="68"/>
      <c r="T103" s="53"/>
      <c r="U103" s="53"/>
      <c r="V103" s="53"/>
      <c r="W103" s="53"/>
      <c r="X103" s="53"/>
      <c r="Y103" s="53"/>
      <c r="Z103" s="53"/>
      <c r="AA103" s="53"/>
      <c r="AB103" s="53"/>
      <c r="AC103" s="53"/>
      <c r="AD103" s="53"/>
      <c r="AE103" s="53"/>
      <c r="AF103" s="70"/>
    </row>
    <row r="104" spans="2:32" s="65" customFormat="1">
      <c r="B104" s="73"/>
      <c r="C104" s="68"/>
      <c r="D104" s="53"/>
      <c r="E104" s="53"/>
      <c r="F104" s="53"/>
      <c r="G104" s="53"/>
      <c r="H104" s="53"/>
      <c r="I104" s="53"/>
      <c r="J104" s="53"/>
      <c r="K104" s="53"/>
      <c r="L104" s="53"/>
      <c r="M104" s="53"/>
      <c r="N104" s="53"/>
      <c r="O104" s="53"/>
      <c r="P104" s="70"/>
      <c r="R104" s="73"/>
      <c r="S104" s="68"/>
      <c r="T104" s="53"/>
      <c r="U104" s="53"/>
      <c r="V104" s="53"/>
      <c r="W104" s="53"/>
      <c r="X104" s="53"/>
      <c r="Y104" s="53"/>
      <c r="Z104" s="53"/>
      <c r="AA104" s="53"/>
      <c r="AB104" s="53"/>
      <c r="AC104" s="53"/>
      <c r="AD104" s="53"/>
      <c r="AE104" s="53"/>
      <c r="AF104" s="70"/>
    </row>
    <row r="105" spans="2:32" s="65" customFormat="1">
      <c r="B105" s="73"/>
      <c r="C105" s="68"/>
      <c r="D105" s="53"/>
      <c r="E105" s="53"/>
      <c r="F105" s="53"/>
      <c r="G105" s="53"/>
      <c r="H105" s="53"/>
      <c r="I105" s="53"/>
      <c r="J105" s="53"/>
      <c r="K105" s="53"/>
      <c r="L105" s="53"/>
      <c r="M105" s="53"/>
      <c r="N105" s="53"/>
      <c r="O105" s="53"/>
      <c r="P105" s="70"/>
      <c r="R105" s="73"/>
      <c r="S105" s="68"/>
      <c r="T105" s="53"/>
      <c r="U105" s="53"/>
      <c r="V105" s="53"/>
      <c r="W105" s="53"/>
      <c r="X105" s="53"/>
      <c r="Y105" s="53"/>
      <c r="Z105" s="53"/>
      <c r="AA105" s="53"/>
      <c r="AB105" s="53"/>
      <c r="AC105" s="53"/>
      <c r="AD105" s="53"/>
      <c r="AE105" s="53"/>
      <c r="AF105" s="70"/>
    </row>
    <row r="106" spans="2:32" s="65" customFormat="1">
      <c r="B106" s="73"/>
      <c r="C106" s="68"/>
      <c r="D106" s="53"/>
      <c r="E106" s="53"/>
      <c r="F106" s="53"/>
      <c r="G106" s="53"/>
      <c r="H106" s="53"/>
      <c r="I106" s="53"/>
      <c r="J106" s="53"/>
      <c r="K106" s="53"/>
      <c r="L106" s="53"/>
      <c r="M106" s="53"/>
      <c r="N106" s="53"/>
      <c r="O106" s="53"/>
      <c r="P106" s="70"/>
      <c r="R106" s="73"/>
      <c r="S106" s="68"/>
      <c r="T106" s="53"/>
      <c r="U106" s="53"/>
      <c r="V106" s="53"/>
      <c r="W106" s="53"/>
      <c r="X106" s="53"/>
      <c r="Y106" s="53"/>
      <c r="Z106" s="53"/>
      <c r="AA106" s="53"/>
      <c r="AB106" s="53"/>
      <c r="AC106" s="53"/>
      <c r="AD106" s="53"/>
      <c r="AE106" s="53"/>
      <c r="AF106" s="70"/>
    </row>
    <row r="107" spans="2:32" s="65" customFormat="1">
      <c r="B107" s="73"/>
      <c r="C107" s="68"/>
      <c r="D107" s="53"/>
      <c r="E107" s="53"/>
      <c r="F107" s="53"/>
      <c r="G107" s="53"/>
      <c r="H107" s="53"/>
      <c r="I107" s="53"/>
      <c r="J107" s="53"/>
      <c r="K107" s="53"/>
      <c r="L107" s="53"/>
      <c r="M107" s="53"/>
      <c r="N107" s="53"/>
      <c r="O107" s="53"/>
      <c r="P107" s="70"/>
      <c r="R107" s="73"/>
      <c r="S107" s="68"/>
      <c r="T107" s="53"/>
      <c r="U107" s="53"/>
      <c r="V107" s="53"/>
      <c r="W107" s="53"/>
      <c r="X107" s="53"/>
      <c r="Y107" s="53"/>
      <c r="Z107" s="53"/>
      <c r="AA107" s="53"/>
      <c r="AB107" s="53"/>
      <c r="AC107" s="53"/>
      <c r="AD107" s="53"/>
      <c r="AE107" s="53"/>
      <c r="AF107" s="70"/>
    </row>
    <row r="108" spans="2:32" s="65" customFormat="1">
      <c r="B108" s="73"/>
      <c r="C108" s="68"/>
      <c r="D108" s="53"/>
      <c r="E108" s="53"/>
      <c r="F108" s="53"/>
      <c r="G108" s="53"/>
      <c r="H108" s="53"/>
      <c r="I108" s="53"/>
      <c r="J108" s="53"/>
      <c r="K108" s="53"/>
      <c r="L108" s="53"/>
      <c r="M108" s="53"/>
      <c r="N108" s="53"/>
      <c r="O108" s="53"/>
      <c r="P108" s="70"/>
      <c r="R108" s="73"/>
      <c r="S108" s="68"/>
      <c r="T108" s="53"/>
      <c r="U108" s="53"/>
      <c r="V108" s="53"/>
      <c r="W108" s="53"/>
      <c r="X108" s="53"/>
      <c r="Y108" s="53"/>
      <c r="Z108" s="53"/>
      <c r="AA108" s="53"/>
      <c r="AB108" s="53"/>
      <c r="AC108" s="53"/>
      <c r="AD108" s="53"/>
      <c r="AE108" s="53"/>
      <c r="AF108" s="70"/>
    </row>
    <row r="109" spans="2:32" s="65" customFormat="1">
      <c r="B109" s="73"/>
      <c r="C109" s="68"/>
      <c r="D109" s="53"/>
      <c r="E109" s="53"/>
      <c r="F109" s="53"/>
      <c r="G109" s="53"/>
      <c r="H109" s="53"/>
      <c r="I109" s="53"/>
      <c r="J109" s="53"/>
      <c r="K109" s="53"/>
      <c r="L109" s="53"/>
      <c r="M109" s="53"/>
      <c r="N109" s="53"/>
      <c r="O109" s="53"/>
      <c r="P109" s="70"/>
      <c r="R109" s="73"/>
      <c r="S109" s="68"/>
      <c r="T109" s="53"/>
      <c r="U109" s="53"/>
      <c r="V109" s="53"/>
      <c r="W109" s="53"/>
      <c r="X109" s="53"/>
      <c r="Y109" s="53"/>
      <c r="Z109" s="53"/>
      <c r="AA109" s="53"/>
      <c r="AB109" s="53"/>
      <c r="AC109" s="53"/>
      <c r="AD109" s="53"/>
      <c r="AE109" s="53"/>
      <c r="AF109" s="70"/>
    </row>
    <row r="110" spans="2:32" s="65" customFormat="1">
      <c r="D110" s="70"/>
      <c r="E110" s="70"/>
      <c r="F110" s="70"/>
      <c r="G110" s="70"/>
      <c r="H110" s="70"/>
      <c r="I110" s="70"/>
      <c r="J110" s="70"/>
      <c r="K110" s="70"/>
      <c r="L110" s="70"/>
      <c r="M110" s="70"/>
      <c r="N110" s="70"/>
      <c r="O110" s="70"/>
      <c r="P110" s="70"/>
      <c r="T110" s="70"/>
      <c r="U110" s="70"/>
      <c r="V110" s="70"/>
      <c r="W110" s="70"/>
      <c r="X110" s="70"/>
      <c r="Y110" s="70"/>
      <c r="Z110" s="70"/>
      <c r="AA110" s="70"/>
      <c r="AB110" s="70"/>
      <c r="AC110" s="70"/>
      <c r="AD110" s="70"/>
      <c r="AE110" s="70"/>
      <c r="AF110" s="70"/>
    </row>
    <row r="111" spans="2:32" s="65" customFormat="1"/>
    <row r="112" spans="2:32" s="65" customFormat="1" ht="14.45" customHeight="1">
      <c r="B112" s="76"/>
      <c r="C112" s="75"/>
      <c r="D112" s="74"/>
      <c r="E112" s="74"/>
      <c r="F112" s="74"/>
      <c r="G112" s="74"/>
      <c r="H112" s="74"/>
      <c r="I112" s="74"/>
      <c r="J112" s="74"/>
      <c r="K112" s="74"/>
      <c r="L112" s="74"/>
      <c r="M112" s="74"/>
      <c r="N112" s="74"/>
      <c r="O112" s="74"/>
      <c r="R112" s="76"/>
      <c r="S112" s="75"/>
      <c r="T112" s="74"/>
      <c r="U112" s="74"/>
      <c r="V112" s="74"/>
      <c r="W112" s="74"/>
      <c r="X112" s="74"/>
      <c r="Y112" s="74"/>
      <c r="Z112" s="74"/>
      <c r="AA112" s="74"/>
      <c r="AB112" s="74"/>
      <c r="AC112" s="74"/>
      <c r="AD112" s="74"/>
      <c r="AE112" s="74"/>
    </row>
    <row r="113" spans="2:32" s="65" customFormat="1">
      <c r="B113" s="75"/>
      <c r="C113" s="75"/>
      <c r="D113" s="66"/>
      <c r="E113" s="66"/>
      <c r="F113" s="66"/>
      <c r="G113" s="66"/>
      <c r="H113" s="66"/>
      <c r="I113" s="66"/>
      <c r="J113" s="66"/>
      <c r="K113" s="66"/>
      <c r="L113" s="66"/>
      <c r="M113" s="66"/>
      <c r="N113" s="66"/>
      <c r="O113" s="66"/>
      <c r="R113" s="75"/>
      <c r="S113" s="75"/>
      <c r="T113" s="66"/>
      <c r="U113" s="66"/>
      <c r="V113" s="66"/>
      <c r="W113" s="66"/>
      <c r="X113" s="66"/>
      <c r="Y113" s="66"/>
      <c r="Z113" s="66"/>
      <c r="AA113" s="66"/>
      <c r="AB113" s="66"/>
      <c r="AC113" s="66"/>
      <c r="AD113" s="66"/>
      <c r="AE113" s="66"/>
    </row>
    <row r="114" spans="2:32" s="65" customFormat="1">
      <c r="B114" s="75"/>
      <c r="C114" s="75"/>
      <c r="D114" s="59"/>
      <c r="E114" s="59"/>
      <c r="F114" s="59"/>
      <c r="G114" s="59"/>
      <c r="H114" s="59"/>
      <c r="I114" s="59"/>
      <c r="J114" s="59"/>
      <c r="K114" s="59"/>
      <c r="L114" s="59"/>
      <c r="M114" s="59"/>
      <c r="N114" s="59"/>
      <c r="O114" s="59"/>
      <c r="R114" s="75"/>
      <c r="S114" s="75"/>
      <c r="T114" s="59"/>
      <c r="U114" s="59"/>
      <c r="V114" s="59"/>
      <c r="W114" s="59"/>
      <c r="X114" s="59"/>
      <c r="Y114" s="59"/>
      <c r="Z114" s="59"/>
      <c r="AA114" s="59"/>
      <c r="AB114" s="59"/>
      <c r="AC114" s="59"/>
      <c r="AD114" s="59"/>
      <c r="AE114" s="59"/>
    </row>
    <row r="115" spans="2:32" s="65" customFormat="1">
      <c r="B115" s="73"/>
      <c r="C115" s="68"/>
      <c r="D115" s="53"/>
      <c r="E115" s="53"/>
      <c r="F115" s="53"/>
      <c r="G115" s="53"/>
      <c r="H115" s="53"/>
      <c r="I115" s="53"/>
      <c r="J115" s="53"/>
      <c r="K115" s="53"/>
      <c r="L115" s="53"/>
      <c r="M115" s="53"/>
      <c r="N115" s="53"/>
      <c r="O115" s="53"/>
      <c r="P115" s="70"/>
      <c r="R115" s="73"/>
      <c r="S115" s="68"/>
      <c r="T115" s="53"/>
      <c r="U115" s="53"/>
      <c r="V115" s="53"/>
      <c r="W115" s="53"/>
      <c r="X115" s="53"/>
      <c r="Y115" s="53"/>
      <c r="Z115" s="53"/>
      <c r="AA115" s="53"/>
      <c r="AB115" s="53"/>
      <c r="AC115" s="53"/>
      <c r="AD115" s="53"/>
      <c r="AE115" s="53"/>
      <c r="AF115" s="70"/>
    </row>
    <row r="116" spans="2:32" s="65" customFormat="1">
      <c r="B116" s="73"/>
      <c r="C116" s="68"/>
      <c r="D116" s="53"/>
      <c r="E116" s="53"/>
      <c r="F116" s="53"/>
      <c r="G116" s="53"/>
      <c r="H116" s="53"/>
      <c r="I116" s="53"/>
      <c r="J116" s="53"/>
      <c r="K116" s="53"/>
      <c r="L116" s="53"/>
      <c r="M116" s="53"/>
      <c r="N116" s="53"/>
      <c r="O116" s="53"/>
      <c r="P116" s="70"/>
      <c r="R116" s="73"/>
      <c r="S116" s="68"/>
      <c r="T116" s="53"/>
      <c r="U116" s="53"/>
      <c r="V116" s="53"/>
      <c r="W116" s="53"/>
      <c r="X116" s="53"/>
      <c r="Y116" s="53"/>
      <c r="Z116" s="53"/>
      <c r="AA116" s="53"/>
      <c r="AB116" s="53"/>
      <c r="AC116" s="53"/>
      <c r="AD116" s="53"/>
      <c r="AE116" s="53"/>
      <c r="AF116" s="70"/>
    </row>
    <row r="117" spans="2:32" s="65" customFormat="1">
      <c r="B117" s="73"/>
      <c r="C117" s="68"/>
      <c r="D117" s="53"/>
      <c r="E117" s="53"/>
      <c r="F117" s="53"/>
      <c r="G117" s="53"/>
      <c r="H117" s="53"/>
      <c r="I117" s="53"/>
      <c r="J117" s="53"/>
      <c r="K117" s="53"/>
      <c r="L117" s="53"/>
      <c r="M117" s="53"/>
      <c r="N117" s="53"/>
      <c r="O117" s="53"/>
      <c r="P117" s="70"/>
      <c r="R117" s="73"/>
      <c r="S117" s="68"/>
      <c r="T117" s="53"/>
      <c r="U117" s="53"/>
      <c r="V117" s="53"/>
      <c r="W117" s="53"/>
      <c r="X117" s="53"/>
      <c r="Y117" s="53"/>
      <c r="Z117" s="53"/>
      <c r="AA117" s="53"/>
      <c r="AB117" s="53"/>
      <c r="AC117" s="53"/>
      <c r="AD117" s="53"/>
      <c r="AE117" s="53"/>
      <c r="AF117" s="70"/>
    </row>
    <row r="118" spans="2:32" s="65" customFormat="1">
      <c r="B118" s="73"/>
      <c r="C118" s="68"/>
      <c r="D118" s="53"/>
      <c r="E118" s="53"/>
      <c r="F118" s="53"/>
      <c r="G118" s="53"/>
      <c r="H118" s="53"/>
      <c r="I118" s="53"/>
      <c r="J118" s="53"/>
      <c r="K118" s="53"/>
      <c r="L118" s="53"/>
      <c r="M118" s="53"/>
      <c r="N118" s="53"/>
      <c r="O118" s="53"/>
      <c r="P118" s="70"/>
      <c r="R118" s="73"/>
      <c r="S118" s="68"/>
      <c r="T118" s="53"/>
      <c r="U118" s="53"/>
      <c r="V118" s="53"/>
      <c r="W118" s="53"/>
      <c r="X118" s="53"/>
      <c r="Y118" s="53"/>
      <c r="Z118" s="53"/>
      <c r="AA118" s="53"/>
      <c r="AB118" s="53"/>
      <c r="AC118" s="53"/>
      <c r="AD118" s="53"/>
      <c r="AE118" s="53"/>
      <c r="AF118" s="70"/>
    </row>
    <row r="119" spans="2:32" s="65" customFormat="1">
      <c r="B119" s="73"/>
      <c r="C119" s="68"/>
      <c r="D119" s="53"/>
      <c r="E119" s="53"/>
      <c r="F119" s="53"/>
      <c r="G119" s="53"/>
      <c r="H119" s="53"/>
      <c r="I119" s="53"/>
      <c r="J119" s="53"/>
      <c r="K119" s="53"/>
      <c r="L119" s="53"/>
      <c r="M119" s="53"/>
      <c r="N119" s="53"/>
      <c r="O119" s="53"/>
      <c r="P119" s="70"/>
      <c r="R119" s="73"/>
      <c r="S119" s="68"/>
      <c r="T119" s="53"/>
      <c r="U119" s="53"/>
      <c r="V119" s="53"/>
      <c r="W119" s="53"/>
      <c r="X119" s="53"/>
      <c r="Y119" s="53"/>
      <c r="Z119" s="53"/>
      <c r="AA119" s="53"/>
      <c r="AB119" s="53"/>
      <c r="AC119" s="53"/>
      <c r="AD119" s="53"/>
      <c r="AE119" s="53"/>
      <c r="AF119" s="70"/>
    </row>
    <row r="120" spans="2:32" s="65" customFormat="1">
      <c r="B120" s="73"/>
      <c r="C120" s="68"/>
      <c r="D120" s="53"/>
      <c r="E120" s="53"/>
      <c r="F120" s="53"/>
      <c r="G120" s="53"/>
      <c r="H120" s="53"/>
      <c r="I120" s="53"/>
      <c r="J120" s="53"/>
      <c r="K120" s="53"/>
      <c r="L120" s="53"/>
      <c r="M120" s="53"/>
      <c r="N120" s="53"/>
      <c r="O120" s="53"/>
      <c r="P120" s="70"/>
      <c r="R120" s="73"/>
      <c r="S120" s="68"/>
      <c r="T120" s="53"/>
      <c r="U120" s="53"/>
      <c r="V120" s="53"/>
      <c r="W120" s="53"/>
      <c r="X120" s="53"/>
      <c r="Y120" s="53"/>
      <c r="Z120" s="53"/>
      <c r="AA120" s="53"/>
      <c r="AB120" s="53"/>
      <c r="AC120" s="53"/>
      <c r="AD120" s="53"/>
      <c r="AE120" s="53"/>
      <c r="AF120" s="70"/>
    </row>
    <row r="121" spans="2:32" s="65" customFormat="1">
      <c r="B121" s="73"/>
      <c r="C121" s="68"/>
      <c r="D121" s="53"/>
      <c r="E121" s="53"/>
      <c r="F121" s="53"/>
      <c r="G121" s="53"/>
      <c r="H121" s="53"/>
      <c r="I121" s="53"/>
      <c r="J121" s="53"/>
      <c r="K121" s="53"/>
      <c r="L121" s="53"/>
      <c r="M121" s="53"/>
      <c r="N121" s="53"/>
      <c r="O121" s="53"/>
      <c r="P121" s="70"/>
      <c r="R121" s="73"/>
      <c r="S121" s="68"/>
      <c r="T121" s="53"/>
      <c r="U121" s="53"/>
      <c r="V121" s="53"/>
      <c r="W121" s="53"/>
      <c r="X121" s="53"/>
      <c r="Y121" s="53"/>
      <c r="Z121" s="53"/>
      <c r="AA121" s="53"/>
      <c r="AB121" s="53"/>
      <c r="AC121" s="53"/>
      <c r="AD121" s="53"/>
      <c r="AE121" s="53"/>
      <c r="AF121" s="70"/>
    </row>
    <row r="122" spans="2:32" s="65" customFormat="1">
      <c r="B122" s="73"/>
      <c r="C122" s="68"/>
      <c r="D122" s="53"/>
      <c r="E122" s="53"/>
      <c r="F122" s="53"/>
      <c r="G122" s="53"/>
      <c r="H122" s="53"/>
      <c r="I122" s="53"/>
      <c r="J122" s="53"/>
      <c r="K122" s="53"/>
      <c r="L122" s="53"/>
      <c r="M122" s="53"/>
      <c r="N122" s="53"/>
      <c r="O122" s="53"/>
      <c r="P122" s="70"/>
      <c r="R122" s="73"/>
      <c r="S122" s="68"/>
      <c r="T122" s="53"/>
      <c r="U122" s="53"/>
      <c r="V122" s="53"/>
      <c r="W122" s="53"/>
      <c r="X122" s="53"/>
      <c r="Y122" s="53"/>
      <c r="Z122" s="53"/>
      <c r="AA122" s="53"/>
      <c r="AB122" s="53"/>
      <c r="AC122" s="53"/>
      <c r="AD122" s="53"/>
      <c r="AE122" s="53"/>
      <c r="AF122" s="70"/>
    </row>
    <row r="123" spans="2:32" s="65" customFormat="1">
      <c r="B123" s="73"/>
      <c r="C123" s="68"/>
      <c r="D123" s="53"/>
      <c r="E123" s="53"/>
      <c r="F123" s="53"/>
      <c r="G123" s="53"/>
      <c r="H123" s="53"/>
      <c r="I123" s="53"/>
      <c r="J123" s="53"/>
      <c r="K123" s="53"/>
      <c r="L123" s="53"/>
      <c r="M123" s="53"/>
      <c r="N123" s="53"/>
      <c r="O123" s="53"/>
      <c r="P123" s="70"/>
      <c r="R123" s="73"/>
      <c r="S123" s="68"/>
      <c r="T123" s="53"/>
      <c r="U123" s="53"/>
      <c r="V123" s="53"/>
      <c r="W123" s="53"/>
      <c r="X123" s="53"/>
      <c r="Y123" s="53"/>
      <c r="Z123" s="53"/>
      <c r="AA123" s="53"/>
      <c r="AB123" s="53"/>
      <c r="AC123" s="53"/>
      <c r="AD123" s="53"/>
      <c r="AE123" s="53"/>
      <c r="AF123" s="70"/>
    </row>
    <row r="124" spans="2:32" s="65" customFormat="1">
      <c r="B124" s="73"/>
      <c r="C124" s="68"/>
      <c r="D124" s="53"/>
      <c r="E124" s="53"/>
      <c r="F124" s="53"/>
      <c r="G124" s="53"/>
      <c r="H124" s="53"/>
      <c r="I124" s="53"/>
      <c r="J124" s="53"/>
      <c r="K124" s="53"/>
      <c r="L124" s="53"/>
      <c r="M124" s="53"/>
      <c r="N124" s="53"/>
      <c r="O124" s="53"/>
      <c r="P124" s="70"/>
      <c r="R124" s="73"/>
      <c r="S124" s="68"/>
      <c r="T124" s="53"/>
      <c r="U124" s="53"/>
      <c r="V124" s="53"/>
      <c r="W124" s="53"/>
      <c r="X124" s="53"/>
      <c r="Y124" s="53"/>
      <c r="Z124" s="53"/>
      <c r="AA124" s="53"/>
      <c r="AB124" s="53"/>
      <c r="AC124" s="53"/>
      <c r="AD124" s="53"/>
      <c r="AE124" s="53"/>
      <c r="AF124" s="70"/>
    </row>
    <row r="125" spans="2:32" s="65" customFormat="1">
      <c r="B125" s="73"/>
      <c r="C125" s="68"/>
      <c r="D125" s="53"/>
      <c r="E125" s="53"/>
      <c r="F125" s="53"/>
      <c r="G125" s="53"/>
      <c r="H125" s="53"/>
      <c r="I125" s="53"/>
      <c r="J125" s="53"/>
      <c r="K125" s="53"/>
      <c r="L125" s="53"/>
      <c r="M125" s="53"/>
      <c r="N125" s="53"/>
      <c r="O125" s="53"/>
      <c r="P125" s="70"/>
      <c r="R125" s="73"/>
      <c r="S125" s="68"/>
      <c r="T125" s="53"/>
      <c r="U125" s="53"/>
      <c r="V125" s="53"/>
      <c r="W125" s="53"/>
      <c r="X125" s="53"/>
      <c r="Y125" s="53"/>
      <c r="Z125" s="53"/>
      <c r="AA125" s="53"/>
      <c r="AB125" s="53"/>
      <c r="AC125" s="53"/>
      <c r="AD125" s="53"/>
      <c r="AE125" s="53"/>
      <c r="AF125" s="70"/>
    </row>
    <row r="126" spans="2:32" s="65" customFormat="1">
      <c r="B126" s="73"/>
      <c r="C126" s="68"/>
      <c r="D126" s="53"/>
      <c r="E126" s="53"/>
      <c r="F126" s="53"/>
      <c r="G126" s="53"/>
      <c r="H126" s="53"/>
      <c r="I126" s="53"/>
      <c r="J126" s="53"/>
      <c r="K126" s="53"/>
      <c r="L126" s="53"/>
      <c r="M126" s="53"/>
      <c r="N126" s="53"/>
      <c r="O126" s="53"/>
      <c r="P126" s="70"/>
      <c r="R126" s="73"/>
      <c r="S126" s="68"/>
      <c r="T126" s="53"/>
      <c r="U126" s="53"/>
      <c r="V126" s="53"/>
      <c r="W126" s="53"/>
      <c r="X126" s="53"/>
      <c r="Y126" s="53"/>
      <c r="Z126" s="53"/>
      <c r="AA126" s="53"/>
      <c r="AB126" s="53"/>
      <c r="AC126" s="53"/>
      <c r="AD126" s="53"/>
      <c r="AE126" s="53"/>
      <c r="AF126" s="70"/>
    </row>
    <row r="127" spans="2:32" s="65" customFormat="1">
      <c r="B127" s="73"/>
      <c r="C127" s="68"/>
      <c r="D127" s="53"/>
      <c r="E127" s="53"/>
      <c r="F127" s="53"/>
      <c r="G127" s="53"/>
      <c r="H127" s="53"/>
      <c r="I127" s="53"/>
      <c r="J127" s="53"/>
      <c r="K127" s="53"/>
      <c r="L127" s="53"/>
      <c r="M127" s="53"/>
      <c r="N127" s="53"/>
      <c r="O127" s="53"/>
      <c r="P127" s="70"/>
      <c r="R127" s="73"/>
      <c r="S127" s="68"/>
      <c r="T127" s="53"/>
      <c r="U127" s="53"/>
      <c r="V127" s="53"/>
      <c r="W127" s="53"/>
      <c r="X127" s="53"/>
      <c r="Y127" s="53"/>
      <c r="Z127" s="53"/>
      <c r="AA127" s="53"/>
      <c r="AB127" s="53"/>
      <c r="AC127" s="53"/>
      <c r="AD127" s="53"/>
      <c r="AE127" s="53"/>
      <c r="AF127" s="70"/>
    </row>
    <row r="128" spans="2:32" s="65" customFormat="1">
      <c r="D128" s="70"/>
      <c r="E128" s="70"/>
      <c r="F128" s="70"/>
      <c r="G128" s="70"/>
      <c r="H128" s="70"/>
      <c r="I128" s="70"/>
      <c r="J128" s="70"/>
      <c r="K128" s="70"/>
      <c r="L128" s="70"/>
      <c r="M128" s="70"/>
      <c r="N128" s="70"/>
      <c r="O128" s="70"/>
      <c r="P128" s="70"/>
      <c r="T128" s="70"/>
      <c r="U128" s="70"/>
      <c r="V128" s="70"/>
      <c r="W128" s="70"/>
      <c r="X128" s="70"/>
      <c r="Y128" s="70"/>
      <c r="Z128" s="70"/>
      <c r="AA128" s="70"/>
      <c r="AB128" s="70"/>
      <c r="AC128" s="70"/>
      <c r="AD128" s="70"/>
      <c r="AE128" s="70"/>
      <c r="AF128" s="70"/>
    </row>
    <row r="129" s="65" customFormat="1"/>
    <row r="130" s="65" customFormat="1"/>
    <row r="131" s="65" customFormat="1"/>
    <row r="132" s="65" customFormat="1"/>
    <row r="133" s="65" customFormat="1"/>
    <row r="134" s="65" customFormat="1"/>
    <row r="135" s="65" customFormat="1"/>
    <row r="136" s="65" customFormat="1"/>
    <row r="137" s="65" customFormat="1"/>
    <row r="138" s="65" customFormat="1"/>
    <row r="139" s="65" customFormat="1"/>
    <row r="140" s="65" customFormat="1"/>
    <row r="141" s="65" customFormat="1"/>
    <row r="142" s="65" customFormat="1"/>
    <row r="143" s="65" customFormat="1"/>
    <row r="144" s="65" customFormat="1"/>
    <row r="145" s="65" customFormat="1"/>
    <row r="146" s="65" customFormat="1"/>
    <row r="147" s="65" customFormat="1"/>
    <row r="148" s="65" customFormat="1"/>
    <row r="149" s="65" customFormat="1"/>
    <row r="150" s="65" customFormat="1"/>
    <row r="151" s="65" customFormat="1"/>
    <row r="152" s="65" customFormat="1"/>
    <row r="153" s="65" customFormat="1"/>
    <row r="154" s="65" customFormat="1"/>
    <row r="155" s="65" customFormat="1"/>
    <row r="156" s="65" customFormat="1"/>
    <row r="157" s="65" customFormat="1"/>
    <row r="158" s="65" customFormat="1"/>
    <row r="159" s="65" customFormat="1"/>
    <row r="160" s="65" customFormat="1"/>
    <row r="161" s="65" customFormat="1"/>
    <row r="162" s="65" customFormat="1"/>
    <row r="163" s="65" customFormat="1"/>
    <row r="164" s="65" customFormat="1"/>
    <row r="165" s="65" customFormat="1"/>
    <row r="166" s="65" customFormat="1"/>
    <row r="167" s="65" customFormat="1"/>
    <row r="168" s="65" customFormat="1"/>
    <row r="169" s="65" customFormat="1"/>
    <row r="170" s="65" customFormat="1"/>
    <row r="171" s="65" customFormat="1"/>
    <row r="172" s="65" customFormat="1"/>
    <row r="173" s="65" customFormat="1"/>
    <row r="174" s="65" customFormat="1"/>
    <row r="175" s="65" customFormat="1"/>
    <row r="176" s="65" customFormat="1"/>
    <row r="177" s="65" customFormat="1"/>
    <row r="178" s="65" customFormat="1"/>
    <row r="179" s="65" customFormat="1"/>
  </sheetData>
  <sheetProtection password="E678" sheet="1" objects="1" scenarios="1"/>
  <mergeCells count="14">
    <mergeCell ref="F2:L3"/>
    <mergeCell ref="M2:O3"/>
    <mergeCell ref="F21:L22"/>
    <mergeCell ref="M21:O22"/>
    <mergeCell ref="B31:B36"/>
    <mergeCell ref="B24:B26"/>
    <mergeCell ref="B27:B30"/>
    <mergeCell ref="B2:C4"/>
    <mergeCell ref="D2:E3"/>
    <mergeCell ref="D21:E22"/>
    <mergeCell ref="B5:B7"/>
    <mergeCell ref="B21:C23"/>
    <mergeCell ref="B8:B11"/>
    <mergeCell ref="B12:B1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AF128"/>
  <sheetViews>
    <sheetView topLeftCell="A18" zoomScale="80" zoomScaleNormal="80" workbookViewId="0">
      <selection activeCell="D21" sqref="D21:O23"/>
    </sheetView>
  </sheetViews>
  <sheetFormatPr defaultColWidth="9.140625" defaultRowHeight="15"/>
  <cols>
    <col min="1" max="1" width="9.140625" style="56"/>
    <col min="2" max="2" width="15.7109375" style="56" customWidth="1"/>
    <col min="3" max="3" width="48.7109375" style="56" customWidth="1"/>
    <col min="4" max="17" width="9.140625" style="56"/>
    <col min="18" max="18" width="15.7109375" style="65" customWidth="1"/>
    <col min="19" max="19" width="48.7109375" style="65" customWidth="1"/>
    <col min="20" max="32" width="9.140625" style="65"/>
    <col min="33" max="16384" width="9.140625" style="56"/>
  </cols>
  <sheetData>
    <row r="1" spans="2:32">
      <c r="D1" s="56" t="s">
        <v>72</v>
      </c>
    </row>
    <row r="2" spans="2:32" ht="15" customHeight="1">
      <c r="B2" s="107" t="s">
        <v>62</v>
      </c>
      <c r="C2" s="105"/>
      <c r="D2" s="103" t="s">
        <v>0</v>
      </c>
      <c r="E2" s="103"/>
      <c r="F2" s="103" t="s">
        <v>1</v>
      </c>
      <c r="G2" s="103"/>
      <c r="H2" s="103"/>
      <c r="I2" s="103"/>
      <c r="J2" s="103"/>
      <c r="K2" s="103"/>
      <c r="L2" s="103"/>
      <c r="M2" s="103" t="s">
        <v>2</v>
      </c>
      <c r="N2" s="103"/>
      <c r="O2" s="103"/>
      <c r="R2" s="76"/>
      <c r="S2" s="75"/>
      <c r="T2" s="74"/>
      <c r="U2" s="74"/>
      <c r="V2" s="74"/>
      <c r="W2" s="74"/>
      <c r="X2" s="74"/>
      <c r="Y2" s="74"/>
      <c r="Z2" s="74"/>
      <c r="AA2" s="74"/>
      <c r="AB2" s="74"/>
      <c r="AC2" s="74"/>
      <c r="AD2" s="74"/>
      <c r="AE2" s="74"/>
    </row>
    <row r="3" spans="2:32">
      <c r="B3" s="105"/>
      <c r="C3" s="105"/>
      <c r="D3" s="103"/>
      <c r="E3" s="103"/>
      <c r="F3" s="103"/>
      <c r="G3" s="103"/>
      <c r="H3" s="103"/>
      <c r="I3" s="103"/>
      <c r="J3" s="103"/>
      <c r="K3" s="103"/>
      <c r="L3" s="103"/>
      <c r="M3" s="103"/>
      <c r="N3" s="103"/>
      <c r="O3" s="103"/>
      <c r="R3" s="75"/>
      <c r="S3" s="75"/>
      <c r="T3" s="66"/>
      <c r="U3" s="66"/>
      <c r="V3" s="66"/>
      <c r="W3" s="66"/>
      <c r="X3" s="66"/>
      <c r="Y3" s="66"/>
      <c r="Z3" s="66"/>
      <c r="AA3" s="66"/>
      <c r="AB3" s="66"/>
      <c r="AC3" s="66"/>
      <c r="AD3" s="66"/>
      <c r="AE3" s="66"/>
    </row>
    <row r="4" spans="2:32" ht="138">
      <c r="B4" s="105"/>
      <c r="C4" s="105"/>
      <c r="D4" s="97" t="s">
        <v>102</v>
      </c>
      <c r="E4" s="97" t="s">
        <v>103</v>
      </c>
      <c r="F4" s="97" t="s">
        <v>104</v>
      </c>
      <c r="G4" s="97" t="s">
        <v>105</v>
      </c>
      <c r="H4" s="97" t="s">
        <v>106</v>
      </c>
      <c r="I4" s="97" t="s">
        <v>107</v>
      </c>
      <c r="J4" s="97" t="s">
        <v>108</v>
      </c>
      <c r="K4" s="97" t="s">
        <v>12</v>
      </c>
      <c r="L4" s="97" t="s">
        <v>109</v>
      </c>
      <c r="M4" s="97" t="s">
        <v>110</v>
      </c>
      <c r="N4" s="97" t="s">
        <v>111</v>
      </c>
      <c r="O4" s="97" t="s">
        <v>112</v>
      </c>
      <c r="R4" s="75"/>
      <c r="S4" s="75"/>
      <c r="T4" s="59"/>
      <c r="U4" s="59"/>
      <c r="V4" s="59"/>
      <c r="W4" s="59"/>
      <c r="X4" s="59"/>
      <c r="Y4" s="59"/>
      <c r="Z4" s="59"/>
      <c r="AA4" s="59"/>
      <c r="AB4" s="59"/>
      <c r="AC4" s="59"/>
      <c r="AD4" s="59"/>
      <c r="AE4" s="59"/>
    </row>
    <row r="5" spans="2:32" ht="15" customHeight="1">
      <c r="B5" s="102" t="s">
        <v>36</v>
      </c>
      <c r="C5" s="80" t="s">
        <v>17</v>
      </c>
      <c r="D5" s="93">
        <f>(((('Indicator 0'!$P$20*'Indicator 0'!F4)+(Abrasion_indicator!$K$29*Abrasion_indicator!F4))/('Indicator 0'!F4+Abrasion_indicator!F4))*'Wellbeing Base'!F4)*'Ecosystem Area'!$I20/10000</f>
        <v>1513.7289149349267</v>
      </c>
      <c r="E5" s="93">
        <f>(((('Indicator 0'!$P$20*'Indicator 0'!G4)+(Abrasion_indicator!$K$29*Abrasion_indicator!G4))/('Indicator 0'!G4+Abrasion_indicator!G4))*'Wellbeing Base'!G4)*'Ecosystem Area'!$I20/10000</f>
        <v>17.273406681521823</v>
      </c>
      <c r="F5" s="93">
        <f>(((('Indicator 0'!$P$20*'Indicator 0'!H4)+(Abrasion_indicator!$K$29*Abrasion_indicator!H4))/('Indicator 0'!H4+Abrasion_indicator!H4))*'Wellbeing Base'!H4)*'Ecosystem Area'!$I20/10000</f>
        <v>3.4639380906555242</v>
      </c>
      <c r="G5" s="93">
        <f>(((('Indicator 0'!$P$20*'Indicator 0'!I4)+(Abrasion_indicator!$K$29*Abrasion_indicator!I4))/('Indicator 0'!I4+Abrasion_indicator!I4))*'Wellbeing Base'!I4)*'Ecosystem Area'!$I20/10000</f>
        <v>13.810785589889148</v>
      </c>
      <c r="H5" s="93">
        <f>(((('Indicator 0'!$P$20*'Indicator 0'!J4)+(Abrasion_indicator!$K$29*Abrasion_indicator!J4))/('Indicator 0'!J4+Abrasion_indicator!J4))*'Wellbeing Base'!J4)*'Ecosystem Area'!$I20/10000</f>
        <v>8.1082617169677711</v>
      </c>
      <c r="I5" s="93">
        <f>(((('Indicator 0'!$P$20*'Indicator 0'!K4)+(Abrasion_indicator!$K$29*Abrasion_indicator!K4))/('Indicator 0'!K4+Abrasion_indicator!K4))*'Wellbeing Base'!K4)*'Ecosystem Area'!$I20/10000</f>
        <v>5.8273534796274422</v>
      </c>
      <c r="J5" s="93">
        <f>(((('Indicator 0'!$P$20*'Indicator 0'!L4)+(Abrasion_indicator!$K$29*Abrasion_indicator!L4))/('Indicator 0'!L4+Abrasion_indicator!L4))*'Wellbeing Base'!L4)*'Ecosystem Area'!$I20/10000</f>
        <v>9.9515511098972151</v>
      </c>
      <c r="K5" s="93">
        <f>(((('Indicator 0'!$P$20*'Indicator 0'!M4)+(Abrasion_indicator!$K$29*Abrasion_indicator!M4))/('Indicator 0'!M4+Abrasion_indicator!M4))*'Wellbeing Base'!M4)*'Ecosystem Area'!$I20/10000</f>
        <v>119.56833844383522</v>
      </c>
      <c r="L5" s="93">
        <f>(((('Indicator 0'!$P$20*'Indicator 0'!N4)+(Abrasion_indicator!$K$29*Abrasion_indicator!N4))/('Indicator 0'!N4+Abrasion_indicator!N4))*'Wellbeing Base'!N4)*'Ecosystem Area'!$I20/10000</f>
        <v>0</v>
      </c>
      <c r="M5" s="93">
        <f>(((('Indicator 0'!$P$20*'Indicator 0'!O4)+(Abrasion_indicator!$K$29*Abrasion_indicator!O4))/('Indicator 0'!O4+Abrasion_indicator!O4))*'Wellbeing Base'!O4)*'Ecosystem Area'!$I20/10000</f>
        <v>139.46861511729165</v>
      </c>
      <c r="N5" s="93">
        <f>(((('Indicator 0'!$P$20*'Indicator 0'!P4)+(Abrasion_indicator!$K$29*Abrasion_indicator!P4))/('Indicator 0'!P4+Abrasion_indicator!P4))*'Wellbeing Base'!P4)*'Ecosystem Area'!$I20/10000</f>
        <v>7.888689580700964</v>
      </c>
      <c r="O5" s="93">
        <f>(((('Indicator 0'!$P$20*'Indicator 0'!Q4)+(Abrasion_indicator!$K$29*Abrasion_indicator!Q4))/('Indicator 0'!Q4+Abrasion_indicator!Q4))*'Wellbeing Base'!Q4)*'Ecosystem Area'!$I20/10000</f>
        <v>7.8275491078941748</v>
      </c>
      <c r="P5" s="70">
        <f>SUM(D5:O5)</f>
        <v>1846.9174038532076</v>
      </c>
      <c r="R5" s="73"/>
      <c r="S5" s="68"/>
      <c r="T5" s="53"/>
      <c r="U5" s="53"/>
      <c r="V5" s="53"/>
      <c r="W5" s="53"/>
      <c r="X5" s="53"/>
      <c r="Y5" s="53"/>
      <c r="Z5" s="53"/>
      <c r="AA5" s="53"/>
      <c r="AB5" s="53"/>
      <c r="AC5" s="53"/>
      <c r="AD5" s="53"/>
      <c r="AE5" s="53"/>
      <c r="AF5" s="70"/>
    </row>
    <row r="6" spans="2:32">
      <c r="B6" s="102"/>
      <c r="C6" s="80" t="s">
        <v>18</v>
      </c>
      <c r="D6" s="93">
        <f>(((('Indicator 0'!$P$20*'Indicator 0'!F5)+(Abrasion_indicator!$K$29*Abrasion_indicator!F5))/('Indicator 0'!F5+Abrasion_indicator!F5))*'Wellbeing Base'!F5)*'Ecosystem Area'!$I21/10000</f>
        <v>633.89580108557107</v>
      </c>
      <c r="E6" s="93">
        <f>(((('Indicator 0'!$P$20*'Indicator 0'!G5)+(Abrasion_indicator!$K$29*Abrasion_indicator!G5))/('Indicator 0'!G5+Abrasion_indicator!G5))*'Wellbeing Base'!G5)*'Ecosystem Area'!$I21/10000</f>
        <v>7.2334880161358592</v>
      </c>
      <c r="F6" s="93">
        <f>(((('Indicator 0'!$P$20*'Indicator 0'!H5)+(Abrasion_indicator!$K$29*Abrasion_indicator!H5))/('Indicator 0'!H5+Abrasion_indicator!H5))*'Wellbeing Base'!H5)*'Ecosystem Area'!$I21/10000</f>
        <v>1.4505740025328775</v>
      </c>
      <c r="G6" s="93">
        <f>(((('Indicator 0'!$P$20*'Indicator 0'!I5)+(Abrasion_indicator!$K$29*Abrasion_indicator!I5))/('Indicator 0'!I5+Abrasion_indicator!I5))*'Wellbeing Base'!I5)*'Ecosystem Area'!$I21/10000</f>
        <v>5.7834655259262115</v>
      </c>
      <c r="H6" s="93">
        <f>(((('Indicator 0'!$P$20*'Indicator 0'!J5)+(Abrasion_indicator!$K$29*Abrasion_indicator!J5))/('Indicator 0'!J5+Abrasion_indicator!J5))*'Wellbeing Base'!J5)*'Ecosystem Area'!$I21/10000</f>
        <v>3.3954514614723501</v>
      </c>
      <c r="I6" s="93">
        <f>(((('Indicator 0'!$P$20*'Indicator 0'!K5)+(Abrasion_indicator!$K$29*Abrasion_indicator!K5))/('Indicator 0'!K5+Abrasion_indicator!K5))*'Wellbeing Base'!K5)*'Ecosystem Area'!$I21/10000</f>
        <v>2.440288261479119</v>
      </c>
      <c r="J6" s="93">
        <f>(((('Indicator 0'!$P$20*'Indicator 0'!L5)+(Abrasion_indicator!$K$29*Abrasion_indicator!L5))/('Indicator 0'!L5+Abrasion_indicator!L5))*'Wellbeing Base'!L5)*'Ecosystem Area'!$I21/10000</f>
        <v>4.1673554627999412</v>
      </c>
      <c r="K6" s="93">
        <f>(((('Indicator 0'!$P$20*'Indicator 0'!M5)+(Abrasion_indicator!$K$29*Abrasion_indicator!M5))/('Indicator 0'!M5+Abrasion_indicator!M5))*'Wellbeing Base'!M5)*'Ecosystem Area'!$I21/10000</f>
        <v>50.07096510776757</v>
      </c>
      <c r="L6" s="93">
        <f>(((('Indicator 0'!$P$20*'Indicator 0'!N5)+(Abrasion_indicator!$K$29*Abrasion_indicator!N5))/('Indicator 0'!N5+Abrasion_indicator!N5))*'Wellbeing Base'!N5)*'Ecosystem Area'!$I21/10000</f>
        <v>96.935870780940093</v>
      </c>
      <c r="M6" s="93">
        <f>(((('Indicator 0'!$P$20*'Indicator 0'!O5)+(Abrasion_indicator!$K$29*Abrasion_indicator!O5))/('Indicator 0'!O5+Abrasion_indicator!O5))*'Wellbeing Base'!O5)*'Ecosystem Area'!$I21/10000</f>
        <v>58.404492795112738</v>
      </c>
      <c r="N6" s="93">
        <f>(((('Indicator 0'!$P$20*'Indicator 0'!P5)+(Abrasion_indicator!$K$29*Abrasion_indicator!P5))/('Indicator 0'!P5+Abrasion_indicator!P5))*'Wellbeing Base'!P5)*'Ecosystem Area'!$I21/10000</f>
        <v>3.3035024646330435</v>
      </c>
      <c r="O6" s="93">
        <f>(((('Indicator 0'!$P$20*'Indicator 0'!Q5)+(Abrasion_indicator!$K$29*Abrasion_indicator!Q5))/('Indicator 0'!Q5+Abrasion_indicator!Q5))*'Wellbeing Base'!Q5)*'Ecosystem Area'!$I21/10000</f>
        <v>3.2778990104040715</v>
      </c>
      <c r="P6" s="70">
        <f t="shared" ref="P6:P18" si="0">SUM(D6:O6)</f>
        <v>870.35915397477527</v>
      </c>
      <c r="R6" s="73"/>
      <c r="S6" s="68"/>
      <c r="T6" s="53"/>
      <c r="U6" s="53"/>
      <c r="V6" s="53"/>
      <c r="W6" s="53"/>
      <c r="X6" s="53"/>
      <c r="Y6" s="53"/>
      <c r="Z6" s="53"/>
      <c r="AA6" s="53"/>
      <c r="AB6" s="53"/>
      <c r="AC6" s="53"/>
      <c r="AD6" s="53"/>
      <c r="AE6" s="53"/>
      <c r="AF6" s="70"/>
    </row>
    <row r="7" spans="2:32">
      <c r="B7" s="102"/>
      <c r="C7" s="80" t="s">
        <v>19</v>
      </c>
      <c r="D7" s="93">
        <f>(((('Indicator 0'!$P$20*'Indicator 0'!F6)+(Abrasion_indicator!$K$29*Abrasion_indicator!F6))/('Indicator 0'!F6+Abrasion_indicator!F6))*'Wellbeing Base'!F6)*'Ecosystem Area'!$I22/10000</f>
        <v>365.49315931666604</v>
      </c>
      <c r="E7" s="93">
        <f>(((('Indicator 0'!$P$20*'Indicator 0'!G6)+(Abrasion_indicator!$K$29*Abrasion_indicator!G6))/('Indicator 0'!G6+Abrasion_indicator!G6))*'Wellbeing Base'!G6)*'Ecosystem Area'!$I22/10000</f>
        <v>8.341403692433822</v>
      </c>
      <c r="F7" s="93">
        <f>(((('Indicator 0'!$P$20*'Indicator 0'!H6)+(Abrasion_indicator!$K$29*Abrasion_indicator!H6))/('Indicator 0'!H6+Abrasion_indicator!H6))*'Wellbeing Base'!H6)*'Ecosystem Area'!$I22/10000</f>
        <v>1.6727508656798737</v>
      </c>
      <c r="G7" s="93">
        <f>(((('Indicator 0'!$P$20*'Indicator 0'!I6)+(Abrasion_indicator!$K$29*Abrasion_indicator!I6))/('Indicator 0'!I6+Abrasion_indicator!I6))*'Wellbeing Base'!I6)*'Ecosystem Area'!$I22/10000</f>
        <v>6.6692888113466022</v>
      </c>
      <c r="H7" s="93">
        <f>(((('Indicator 0'!$P$20*'Indicator 0'!J6)+(Abrasion_indicator!$K$29*Abrasion_indicator!J6))/('Indicator 0'!J6+Abrasion_indicator!J6))*'Wellbeing Base'!J6)*'Ecosystem Area'!$I22/10000</f>
        <v>3.9155150730913046</v>
      </c>
      <c r="I7" s="93">
        <f>(((('Indicator 0'!$P$20*'Indicator 0'!K6)+(Abrasion_indicator!$K$29*Abrasion_indicator!K6))/('Indicator 0'!K6+Abrasion_indicator!K6))*'Wellbeing Base'!K6)*'Ecosystem Area'!$I22/10000</f>
        <v>2.8140545017144767</v>
      </c>
      <c r="J7" s="93">
        <f>(((('Indicator 0'!$P$20*'Indicator 0'!L6)+(Abrasion_indicator!$K$29*Abrasion_indicator!L6))/('Indicator 0'!L6+Abrasion_indicator!L6))*'Wellbeing Base'!L6)*'Ecosystem Area'!$I22/10000</f>
        <v>4.8056475890387098</v>
      </c>
      <c r="K7" s="93">
        <f>(((('Indicator 0'!$P$20*'Indicator 0'!M6)+(Abrasion_indicator!$K$29*Abrasion_indicator!M6))/('Indicator 0'!M6+Abrasion_indicator!M6))*'Wellbeing Base'!M6)*'Ecosystem Area'!$I22/10000</f>
        <v>57.740073986709</v>
      </c>
      <c r="L7" s="93">
        <f>(((('Indicator 0'!$P$20*'Indicator 0'!N6)+(Abrasion_indicator!$K$29*Abrasion_indicator!N6))/('Indicator 0'!N6+Abrasion_indicator!N6))*'Wellbeing Base'!N6)*'Ecosystem Area'!$I22/10000</f>
        <v>111.78303311731575</v>
      </c>
      <c r="M7" s="93">
        <f>(((('Indicator 0'!$P$20*'Indicator 0'!O6)+(Abrasion_indicator!$K$29*Abrasion_indicator!O6))/('Indicator 0'!O6+Abrasion_indicator!O6))*'Wellbeing Base'!O6)*'Ecosystem Area'!$I22/10000</f>
        <v>67.350004696092356</v>
      </c>
      <c r="N7" s="93">
        <f>(((('Indicator 0'!$P$20*'Indicator 0'!P6)+(Abrasion_indicator!$K$29*Abrasion_indicator!P6))/('Indicator 0'!P6+Abrasion_indicator!P6))*'Wellbeing Base'!P6)*'Ecosystem Area'!$I22/10000</f>
        <v>3.8094827274179508</v>
      </c>
      <c r="O7" s="93">
        <f>(((('Indicator 0'!$P$20*'Indicator 0'!Q6)+(Abrasion_indicator!$K$29*Abrasion_indicator!Q6))/('Indicator 0'!Q6+Abrasion_indicator!Q6))*'Wellbeing Base'!Q6)*'Ecosystem Area'!$I22/10000</f>
        <v>3.7799577254869043</v>
      </c>
      <c r="P7" s="70">
        <f t="shared" si="0"/>
        <v>638.17437210299272</v>
      </c>
      <c r="R7" s="73"/>
      <c r="S7" s="68"/>
      <c r="T7" s="53"/>
      <c r="U7" s="53"/>
      <c r="V7" s="53"/>
      <c r="W7" s="53"/>
      <c r="X7" s="53"/>
      <c r="Y7" s="53"/>
      <c r="Z7" s="53"/>
      <c r="AA7" s="53"/>
      <c r="AB7" s="53"/>
      <c r="AC7" s="53"/>
      <c r="AD7" s="53"/>
      <c r="AE7" s="53"/>
      <c r="AF7" s="70"/>
    </row>
    <row r="8" spans="2:32" ht="15" customHeight="1">
      <c r="B8" s="102" t="s">
        <v>37</v>
      </c>
      <c r="C8" s="80" t="s">
        <v>20</v>
      </c>
      <c r="D8" s="93">
        <f>(((('Indicator 0'!$P$20*'Indicator 0'!F7)+(Abrasion_indicator!$K$29*Abrasion_indicator!F7))/('Indicator 0'!F7+Abrasion_indicator!F7))*'Wellbeing Base'!F7)*'Ecosystem Area'!$I23/10000</f>
        <v>0</v>
      </c>
      <c r="E8" s="93">
        <f>(((('Indicator 0'!$P$20*'Indicator 0'!G7)+(Abrasion_indicator!$K$29*Abrasion_indicator!G7))/('Indicator 0'!G7+Abrasion_indicator!G7))*'Wellbeing Base'!G7)*'Ecosystem Area'!$I23/10000</f>
        <v>38.204098720253462</v>
      </c>
      <c r="F8" s="93">
        <f>(((('Indicator 0'!$P$20*'Indicator 0'!H7)+(Abrasion_indicator!$K$29*Abrasion_indicator!H7))/('Indicator 0'!H7+Abrasion_indicator!H7))*'Wellbeing Base'!H7)*'Ecosystem Area'!$I23/10000</f>
        <v>0</v>
      </c>
      <c r="G8" s="93">
        <f>(((('Indicator 0'!$P$20*'Indicator 0'!I7)+(Abrasion_indicator!$K$29*Abrasion_indicator!I7))/('Indicator 0'!I7+Abrasion_indicator!I7))*'Wellbeing Base'!I7)*'Ecosystem Area'!$I23/10000</f>
        <v>15.272859193572049</v>
      </c>
      <c r="H8" s="93">
        <f>(((('Indicator 0'!$P$20*'Indicator 0'!J7)+(Abrasion_indicator!$K$29*Abrasion_indicator!J7))/('Indicator 0'!J7+Abrasion_indicator!J7))*'Wellbeing Base'!J7)*'Ecosystem Area'!$I23/10000</f>
        <v>8.9666397832242009</v>
      </c>
      <c r="I8" s="93">
        <f>(((('Indicator 0'!$P$20*'Indicator 0'!K7)+(Abrasion_indicator!$K$29*Abrasion_indicator!K7))/('Indicator 0'!K7+Abrasion_indicator!K7))*'Wellbeing Base'!K7)*'Ecosystem Area'!$I23/10000</f>
        <v>12.888528112503471</v>
      </c>
      <c r="J8" s="93">
        <f>(((('Indicator 0'!$P$20*'Indicator 0'!L7)+(Abrasion_indicator!$K$29*Abrasion_indicator!L7))/('Indicator 0'!L7+Abrasion_indicator!L7))*'Wellbeing Base'!L7)*'Ecosystem Area'!$I23/10000</f>
        <v>14.673424415998117</v>
      </c>
      <c r="K8" s="93">
        <f>(((('Indicator 0'!$P$20*'Indicator 0'!M7)+(Abrasion_indicator!$K$29*Abrasion_indicator!M7))/('Indicator 0'!M7+Abrasion_indicator!M7))*'Wellbeing Base'!M7)*'Ecosystem Area'!$I23/10000</f>
        <v>264.4527909258087</v>
      </c>
      <c r="L8" s="93">
        <f>(((('Indicator 0'!$P$20*'Indicator 0'!N7)+(Abrasion_indicator!$K$29*Abrasion_indicator!N7))/('Indicator 0'!N7+Abrasion_indicator!N7))*'Wellbeing Base'!N7)*'Ecosystem Area'!$I23/10000</f>
        <v>511.97258757983025</v>
      </c>
      <c r="M8" s="93">
        <f>(((('Indicator 0'!$P$20*'Indicator 0'!O7)+(Abrasion_indicator!$K$29*Abrasion_indicator!O7))/('Indicator 0'!O7+Abrasion_indicator!O7))*'Wellbeing Base'!O7)*'Ecosystem Area'!$I23/10000</f>
        <v>308.46681483033387</v>
      </c>
      <c r="N8" s="93">
        <f>(((('Indicator 0'!$P$20*'Indicator 0'!P7)+(Abrasion_indicator!$K$29*Abrasion_indicator!P7))/('Indicator 0'!P7+Abrasion_indicator!P7))*'Wellbeing Base'!P7)*'Ecosystem Area'!$I23/10000</f>
        <v>17.447645451255148</v>
      </c>
      <c r="O8" s="93">
        <f>(((('Indicator 0'!$P$20*'Indicator 0'!Q7)+(Abrasion_indicator!$K$29*Abrasion_indicator!Q7))/('Indicator 0'!Q7+Abrasion_indicator!Q7))*'Wellbeing Base'!Q7)*'Ecosystem Area'!$I23/10000</f>
        <v>17.312419279488331</v>
      </c>
      <c r="P8" s="70">
        <f t="shared" si="0"/>
        <v>1209.6578082922676</v>
      </c>
      <c r="R8" s="73"/>
      <c r="S8" s="68"/>
      <c r="T8" s="53"/>
      <c r="U8" s="53"/>
      <c r="V8" s="53"/>
      <c r="W8" s="53"/>
      <c r="X8" s="53"/>
      <c r="Y8" s="53"/>
      <c r="Z8" s="53"/>
      <c r="AA8" s="53"/>
      <c r="AB8" s="53"/>
      <c r="AC8" s="53"/>
      <c r="AD8" s="53"/>
      <c r="AE8" s="53"/>
      <c r="AF8" s="70"/>
    </row>
    <row r="9" spans="2:32">
      <c r="B9" s="102"/>
      <c r="C9" s="80" t="s">
        <v>38</v>
      </c>
      <c r="D9" s="93">
        <f>(((('Indicator 0'!$P$20*'Indicator 0'!F8)+(Abrasion_indicator!$K$29*Abrasion_indicator!F8))/('Indicator 0'!F8+Abrasion_indicator!F8))*'Wellbeing Base'!F8)*'Ecosystem Area'!$I24/10000</f>
        <v>0</v>
      </c>
      <c r="E9" s="93">
        <f>(((('Indicator 0'!$P$20*'Indicator 0'!G8)+(Abrasion_indicator!$K$29*Abrasion_indicator!G8))/('Indicator 0'!G8+Abrasion_indicator!G8))*'Wellbeing Base'!G8)*'Ecosystem Area'!$I24/10000</f>
        <v>5.5720624828835685</v>
      </c>
      <c r="F9" s="93">
        <f>(((('Indicator 0'!$P$20*'Indicator 0'!H8)+(Abrasion_indicator!$K$29*Abrasion_indicator!H8))/('Indicator 0'!H8+Abrasion_indicator!H8))*'Wellbeing Base'!H8)*'Ecosystem Area'!$I24/10000</f>
        <v>1.6760978161841524</v>
      </c>
      <c r="G9" s="93">
        <f>(((('Indicator 0'!$P$20*'Indicator 0'!I8)+(Abrasion_indicator!$K$29*Abrasion_indicator!I8))/('Indicator 0'!I8+Abrasion_indicator!I8))*'Wellbeing Base'!I8)*'Ecosystem Area'!$I24/10000</f>
        <v>0</v>
      </c>
      <c r="H9" s="93">
        <f>(((('Indicator 0'!$P$20*'Indicator 0'!J8)+(Abrasion_indicator!$K$29*Abrasion_indicator!J8))/('Indicator 0'!J8+Abrasion_indicator!J8))*'Wellbeing Base'!J8)*'Ecosystem Area'!$I24/10000</f>
        <v>0</v>
      </c>
      <c r="I9" s="93">
        <f>(((('Indicator 0'!$P$20*'Indicator 0'!K8)+(Abrasion_indicator!$K$29*Abrasion_indicator!K8))/('Indicator 0'!K8+Abrasion_indicator!K8))*'Wellbeing Base'!K8)*'Ecosystem Area'!$I24/10000</f>
        <v>1.4098425239881101</v>
      </c>
      <c r="J9" s="93">
        <f>(((('Indicator 0'!$P$20*'Indicator 0'!L8)+(Abrasion_indicator!$K$29*Abrasion_indicator!L8))/('Indicator 0'!L8+Abrasion_indicator!L8))*'Wellbeing Base'!L8)*'Ecosystem Area'!$I24/10000</f>
        <v>3.2101753642652775</v>
      </c>
      <c r="K9" s="93">
        <f>(((('Indicator 0'!$P$20*'Indicator 0'!M8)+(Abrasion_indicator!$K$29*Abrasion_indicator!M8))/('Indicator 0'!M8+Abrasion_indicator!M8))*'Wellbeing Base'!M8)*'Ecosystem Area'!$I24/10000</f>
        <v>57.855604143477663</v>
      </c>
      <c r="L9" s="93">
        <f>(((('Indicator 0'!$P$20*'Indicator 0'!N8)+(Abrasion_indicator!$K$29*Abrasion_indicator!N8))/('Indicator 0'!N8+Abrasion_indicator!N8))*'Wellbeing Base'!N8)*'Ecosystem Area'!$I24/10000</f>
        <v>0</v>
      </c>
      <c r="M9" s="93">
        <f>(((('Indicator 0'!$P$20*'Indicator 0'!O8)+(Abrasion_indicator!$K$29*Abrasion_indicator!O8))/('Indicator 0'!O8+Abrasion_indicator!O8))*'Wellbeing Base'!O8)*'Ecosystem Area'!$I24/10000</f>
        <v>67.484763037460269</v>
      </c>
      <c r="N9" s="93">
        <f>(((('Indicator 0'!$P$20*'Indicator 0'!P8)+(Abrasion_indicator!$K$29*Abrasion_indicator!P8))/('Indicator 0'!P8+Abrasion_indicator!P8))*'Wellbeing Base'!P8)*'Ecosystem Area'!$I24/10000</f>
        <v>0</v>
      </c>
      <c r="O9" s="93">
        <f>(((('Indicator 0'!$P$20*'Indicator 0'!Q8)+(Abrasion_indicator!$K$29*Abrasion_indicator!Q8))/('Indicator 0'!Q8+Abrasion_indicator!Q8))*'Wellbeing Base'!Q8)*'Ecosystem Area'!$I24/10000</f>
        <v>7.5750418295338688</v>
      </c>
      <c r="P9" s="70">
        <f t="shared" si="0"/>
        <v>144.78358719779288</v>
      </c>
      <c r="R9" s="73"/>
      <c r="S9" s="68"/>
      <c r="T9" s="53"/>
      <c r="U9" s="53"/>
      <c r="V9" s="53"/>
      <c r="W9" s="53"/>
      <c r="X9" s="53"/>
      <c r="Y9" s="53"/>
      <c r="Z9" s="53"/>
      <c r="AA9" s="53"/>
      <c r="AB9" s="53"/>
      <c r="AC9" s="53"/>
      <c r="AD9" s="53"/>
      <c r="AE9" s="53"/>
      <c r="AF9" s="70"/>
    </row>
    <row r="10" spans="2:32">
      <c r="B10" s="102"/>
      <c r="C10" s="80" t="s">
        <v>21</v>
      </c>
      <c r="D10" s="93">
        <f>(((('Indicator 0'!$P$20*'Indicator 0'!F9)+(Abrasion_indicator!$K$29*Abrasion_indicator!F9))/('Indicator 0'!F9+Abrasion_indicator!F9))*'Wellbeing Base'!F9)*'Ecosystem Area'!$I25/10000</f>
        <v>0</v>
      </c>
      <c r="E10" s="93">
        <f>(((('Indicator 0'!$P$20*'Indicator 0'!G9)+(Abrasion_indicator!$K$29*Abrasion_indicator!G9))/('Indicator 0'!G9+Abrasion_indicator!G9))*'Wellbeing Base'!G9)*'Ecosystem Area'!$I25/10000</f>
        <v>63.18897358000082</v>
      </c>
      <c r="F10" s="93">
        <f>(((('Indicator 0'!$P$20*'Indicator 0'!H9)+(Abrasion_indicator!$K$29*Abrasion_indicator!H9))/('Indicator 0'!H9+Abrasion_indicator!H9))*'Wellbeing Base'!H9)*'Ecosystem Area'!$I25/10000</f>
        <v>12.671657451760195</v>
      </c>
      <c r="G10" s="93">
        <f>(((('Indicator 0'!$P$20*'Indicator 0'!I9)+(Abrasion_indicator!$K$29*Abrasion_indicator!I9))/('Indicator 0'!I9+Abrasion_indicator!I9))*'Wellbeing Base'!I9)*'Ecosystem Area'!$I25/10000</f>
        <v>25.261066964055157</v>
      </c>
      <c r="H10" s="93">
        <f>(((('Indicator 0'!$P$20*'Indicator 0'!J9)+(Abrasion_indicator!$K$29*Abrasion_indicator!J9))/('Indicator 0'!J9+Abrasion_indicator!J9))*'Wellbeing Base'!J9)*'Ecosystem Area'!$I25/10000</f>
        <v>14.830680040703736</v>
      </c>
      <c r="I10" s="93">
        <f>(((('Indicator 0'!$P$20*'Indicator 0'!K9)+(Abrasion_indicator!$K$29*Abrasion_indicator!K9))/('Indicator 0'!K9+Abrasion_indicator!K9))*'Wellbeing Base'!K9)*'Ecosystem Area'!$I25/10000</f>
        <v>21.317421158121128</v>
      </c>
      <c r="J10" s="93">
        <f>(((('Indicator 0'!$P$20*'Indicator 0'!L9)+(Abrasion_indicator!$K$29*Abrasion_indicator!L9))/('Indicator 0'!L9+Abrasion_indicator!L9))*'Wellbeing Base'!L9)*'Ecosystem Area'!$I25/10000</f>
        <v>24.26961134563031</v>
      </c>
      <c r="K10" s="93">
        <f>(((('Indicator 0'!$P$20*'Indicator 0'!M9)+(Abrasion_indicator!$K$29*Abrasion_indicator!M9))/('Indicator 0'!M9+Abrasion_indicator!M9))*'Wellbeing Base'!M9)*'Ecosystem Area'!$I25/10000</f>
        <v>437.40072344932787</v>
      </c>
      <c r="L10" s="93">
        <f>(((('Indicator 0'!$P$20*'Indicator 0'!N9)+(Abrasion_indicator!$K$29*Abrasion_indicator!N9))/('Indicator 0'!N9+Abrasion_indicator!N9))*'Wellbeing Base'!N9)*'Ecosystem Area'!$I25/10000</f>
        <v>846.79454283568839</v>
      </c>
      <c r="M10" s="93">
        <f>(((('Indicator 0'!$P$20*'Indicator 0'!O9)+(Abrasion_indicator!$K$29*Abrasion_indicator!O9))/('Indicator 0'!O9+Abrasion_indicator!O9))*'Wellbeing Base'!O9)*'Ecosystem Area'!$I25/10000</f>
        <v>510.19922117120035</v>
      </c>
      <c r="N10" s="93">
        <f>(((('Indicator 0'!$P$20*'Indicator 0'!P9)+(Abrasion_indicator!$K$29*Abrasion_indicator!P9))/('Indicator 0'!P9+Abrasion_indicator!P9))*'Wellbeing Base'!P9)*'Ecosystem Area'!$I25/10000</f>
        <v>28.858128954318346</v>
      </c>
      <c r="O10" s="93">
        <f>(((('Indicator 0'!$P$20*'Indicator 0'!Q9)+(Abrasion_indicator!$K$29*Abrasion_indicator!Q9))/('Indicator 0'!Q9+Abrasion_indicator!Q9))*'Wellbeing Base'!Q9)*'Ecosystem Area'!$I25/10000</f>
        <v>28.634467010146682</v>
      </c>
      <c r="P10" s="70">
        <f t="shared" si="0"/>
        <v>2013.4264939609529</v>
      </c>
      <c r="R10" s="73"/>
      <c r="S10" s="68"/>
      <c r="T10" s="53"/>
      <c r="U10" s="53"/>
      <c r="V10" s="53"/>
      <c r="W10" s="53"/>
      <c r="X10" s="53"/>
      <c r="Y10" s="53"/>
      <c r="Z10" s="53"/>
      <c r="AA10" s="53"/>
      <c r="AB10" s="53"/>
      <c r="AC10" s="53"/>
      <c r="AD10" s="53"/>
      <c r="AE10" s="53"/>
      <c r="AF10" s="70"/>
    </row>
    <row r="11" spans="2:32">
      <c r="B11" s="102"/>
      <c r="C11" s="80" t="s">
        <v>39</v>
      </c>
      <c r="D11" s="93">
        <f>(((('Indicator 0'!$P$20*'Indicator 0'!F10)+(Abrasion_indicator!$K$29*Abrasion_indicator!F10))/('Indicator 0'!F10+Abrasion_indicator!F10))*'Wellbeing Base'!F10)*'Ecosystem Area'!$I26/10000</f>
        <v>0</v>
      </c>
      <c r="E11" s="93">
        <f>(((('Indicator 0'!$P$20*'Indicator 0'!G10)+(Abrasion_indicator!$K$29*Abrasion_indicator!G10))/('Indicator 0'!G10+Abrasion_indicator!G10))*'Wellbeing Base'!G10)*'Ecosystem Area'!$I26/10000</f>
        <v>51.291190445589116</v>
      </c>
      <c r="F11" s="93">
        <f>(((('Indicator 0'!$P$20*'Indicator 0'!H10)+(Abrasion_indicator!$K$29*Abrasion_indicator!H10))/('Indicator 0'!H10+Abrasion_indicator!H10))*'Wellbeing Base'!H10)*'Ecosystem Area'!$I26/10000</f>
        <v>10.285724847178193</v>
      </c>
      <c r="G11" s="93">
        <f>(((('Indicator 0'!$P$20*'Indicator 0'!I10)+(Abrasion_indicator!$K$29*Abrasion_indicator!I10))/('Indicator 0'!I10+Abrasion_indicator!I10))*'Wellbeing Base'!I10)*'Ecosystem Area'!$I26/10000</f>
        <v>20.504688129990608</v>
      </c>
      <c r="H11" s="93">
        <f>(((('Indicator 0'!$P$20*'Indicator 0'!J10)+(Abrasion_indicator!$K$29*Abrasion_indicator!J10))/('Indicator 0'!J10+Abrasion_indicator!J10))*'Wellbeing Base'!J10)*'Ecosystem Area'!$I26/10000</f>
        <v>12.038227420204331</v>
      </c>
      <c r="I11" s="93">
        <f>(((('Indicator 0'!$P$20*'Indicator 0'!K10)+(Abrasion_indicator!$K$29*Abrasion_indicator!K10))/('Indicator 0'!K10+Abrasion_indicator!K10))*'Wellbeing Base'!K10)*'Ecosystem Area'!$I26/10000</f>
        <v>17.303587105204688</v>
      </c>
      <c r="J11" s="93">
        <f>(((('Indicator 0'!$P$20*'Indicator 0'!L10)+(Abrasion_indicator!$K$29*Abrasion_indicator!L10))/('Indicator 0'!L10+Abrasion_indicator!L10))*'Wellbeing Base'!L10)*'Ecosystem Area'!$I26/10000</f>
        <v>19.699912612018387</v>
      </c>
      <c r="K11" s="93">
        <f>(((('Indicator 0'!$P$20*'Indicator 0'!M10)+(Abrasion_indicator!$K$29*Abrasion_indicator!M10))/('Indicator 0'!M10+Abrasion_indicator!M10))*'Wellbeing Base'!M10)*'Ecosystem Area'!$I26/10000</f>
        <v>355.04301678637341</v>
      </c>
      <c r="L11" s="93">
        <f>(((('Indicator 0'!$P$20*'Indicator 0'!N10)+(Abrasion_indicator!$K$29*Abrasion_indicator!N10))/('Indicator 0'!N10+Abrasion_indicator!N10))*'Wellbeing Base'!N10)*'Ecosystem Area'!$I26/10000</f>
        <v>687.35251902584093</v>
      </c>
      <c r="M11" s="93">
        <f>(((('Indicator 0'!$P$20*'Indicator 0'!O10)+(Abrasion_indicator!$K$29*Abrasion_indicator!O10))/('Indicator 0'!O10+Abrasion_indicator!O10))*'Wellbeing Base'!O10)*'Ecosystem Area'!$I26/10000</f>
        <v>414.13436452092697</v>
      </c>
      <c r="N11" s="93">
        <f>(((('Indicator 0'!$P$20*'Indicator 0'!P10)+(Abrasion_indicator!$K$29*Abrasion_indicator!P10))/('Indicator 0'!P10+Abrasion_indicator!P10))*'Wellbeing Base'!P10)*'Ecosystem Area'!$I26/10000</f>
        <v>23.424463228941921</v>
      </c>
      <c r="O11" s="93">
        <f>(((('Indicator 0'!$P$20*'Indicator 0'!Q10)+(Abrasion_indicator!$K$29*Abrasion_indicator!Q10))/('Indicator 0'!Q10+Abrasion_indicator!Q10))*'Wellbeing Base'!Q10)*'Ecosystem Area'!$I26/10000</f>
        <v>23.2429143490663</v>
      </c>
      <c r="P11" s="70">
        <f t="shared" si="0"/>
        <v>1634.3206084713349</v>
      </c>
      <c r="R11" s="73"/>
      <c r="S11" s="68"/>
      <c r="T11" s="53"/>
      <c r="U11" s="53"/>
      <c r="V11" s="53"/>
      <c r="W11" s="53"/>
      <c r="X11" s="53"/>
      <c r="Y11" s="53"/>
      <c r="Z11" s="53"/>
      <c r="AA11" s="53"/>
      <c r="AB11" s="53"/>
      <c r="AC11" s="53"/>
      <c r="AD11" s="53"/>
      <c r="AE11" s="53"/>
      <c r="AF11" s="70"/>
    </row>
    <row r="12" spans="2:32" ht="15" customHeight="1">
      <c r="B12" s="102" t="s">
        <v>40</v>
      </c>
      <c r="C12" s="80" t="s">
        <v>41</v>
      </c>
      <c r="D12" s="93">
        <f>(((('Indicator 0'!$P$20*'Indicator 0'!F11)+(Abrasion_indicator!$K$29*Abrasion_indicator!F11))/('Indicator 0'!F11+Abrasion_indicator!F11))*'Wellbeing Base'!F11)*'Ecosystem Area'!$I27/10000</f>
        <v>0</v>
      </c>
      <c r="E12" s="93">
        <f>(((('Indicator 0'!$P$20*'Indicator 0'!G11)+(Abrasion_indicator!$K$29*Abrasion_indicator!G11))/('Indicator 0'!G11+Abrasion_indicator!G11))*'Wellbeing Base'!G11)*'Ecosystem Area'!$I27/10000</f>
        <v>247.84415153678142</v>
      </c>
      <c r="F12" s="93">
        <f>(((('Indicator 0'!$P$20*'Indicator 0'!H11)+(Abrasion_indicator!$K$29*Abrasion_indicator!H11))/('Indicator 0'!H11+Abrasion_indicator!H11))*'Wellbeing Base'!H11)*'Ecosystem Area'!$I27/10000</f>
        <v>74.552473598579667</v>
      </c>
      <c r="G12" s="93">
        <f>(((('Indicator 0'!$P$20*'Indicator 0'!I11)+(Abrasion_indicator!$K$29*Abrasion_indicator!I11))/('Indicator 0'!I11+Abrasion_indicator!I11))*'Wellbeing Base'!I11)*'Ecosystem Area'!$I27/10000</f>
        <v>148.62104938356532</v>
      </c>
      <c r="H12" s="93">
        <f>(((('Indicator 0'!$P$20*'Indicator 0'!J11)+(Abrasion_indicator!$K$29*Abrasion_indicator!J11))/('Indicator 0'!J11+Abrasion_indicator!J11))*'Wellbeing Base'!J11)*'Ecosystem Area'!$I27/10000</f>
        <v>87.254874620207019</v>
      </c>
      <c r="I12" s="93">
        <f>(((('Indicator 0'!$P$20*'Indicator 0'!K11)+(Abrasion_indicator!$K$29*Abrasion_indicator!K11))/('Indicator 0'!K11+Abrasion_indicator!K11))*'Wellbeing Base'!K11)*'Ecosystem Area'!$I27/10000</f>
        <v>125.41898990963234</v>
      </c>
      <c r="J12" s="93">
        <f>(((('Indicator 0'!$P$20*'Indicator 0'!L11)+(Abrasion_indicator!$K$29*Abrasion_indicator!L11))/('Indicator 0'!L11+Abrasion_indicator!L11))*'Wellbeing Base'!L11)*'Ecosystem Area'!$I27/10000</f>
        <v>0</v>
      </c>
      <c r="K12" s="93">
        <f>(((('Indicator 0'!$P$20*'Indicator 0'!M11)+(Abrasion_indicator!$K$29*Abrasion_indicator!M11))/('Indicator 0'!M11+Abrasion_indicator!M11))*'Wellbeing Base'!M11)*'Ecosystem Area'!$I27/10000</f>
        <v>0</v>
      </c>
      <c r="L12" s="93">
        <f>(((('Indicator 0'!$P$20*'Indicator 0'!N11)+(Abrasion_indicator!$K$29*Abrasion_indicator!N11))/('Indicator 0'!N11+Abrasion_indicator!N11))*'Wellbeing Base'!N11)*'Ecosystem Area'!$I27/10000</f>
        <v>0</v>
      </c>
      <c r="M12" s="93">
        <f>(((('Indicator 0'!$P$20*'Indicator 0'!O11)+(Abrasion_indicator!$K$29*Abrasion_indicator!O11))/('Indicator 0'!O11+Abrasion_indicator!O11))*'Wellbeing Base'!O11)*'Ecosystem Area'!$I27/10000</f>
        <v>0</v>
      </c>
      <c r="N12" s="93">
        <f>(((('Indicator 0'!$P$20*'Indicator 0'!P11)+(Abrasion_indicator!$K$29*Abrasion_indicator!P11))/('Indicator 0'!P11+Abrasion_indicator!P11))*'Wellbeing Base'!P11)*'Ecosystem Area'!$I27/10000</f>
        <v>169.78401642891419</v>
      </c>
      <c r="O12" s="93">
        <f>(((('Indicator 0'!$P$20*'Indicator 0'!Q11)+(Abrasion_indicator!$K$29*Abrasion_indicator!Q11))/('Indicator 0'!Q11+Abrasion_indicator!Q11))*'Wellbeing Base'!Q11)*'Ecosystem Area'!$I27/10000</f>
        <v>168.46812296735692</v>
      </c>
      <c r="P12" s="70">
        <f t="shared" si="0"/>
        <v>1021.943678445037</v>
      </c>
      <c r="R12" s="73"/>
      <c r="S12" s="68"/>
      <c r="T12" s="53"/>
      <c r="U12" s="53"/>
      <c r="V12" s="53"/>
      <c r="W12" s="53"/>
      <c r="X12" s="53"/>
      <c r="Y12" s="53"/>
      <c r="Z12" s="53"/>
      <c r="AA12" s="53"/>
      <c r="AB12" s="53"/>
      <c r="AC12" s="53"/>
      <c r="AD12" s="53"/>
      <c r="AE12" s="53"/>
      <c r="AF12" s="70"/>
    </row>
    <row r="13" spans="2:32">
      <c r="B13" s="102"/>
      <c r="C13" s="80" t="s">
        <v>42</v>
      </c>
      <c r="D13" s="93">
        <f>(((('Indicator 0'!$P$20*'Indicator 0'!F12)+(Abrasion_indicator!$K$29*Abrasion_indicator!F12))/('Indicator 0'!F12+Abrasion_indicator!F12))*'Wellbeing Base'!F12)*'Ecosystem Area'!$I28/10000</f>
        <v>0</v>
      </c>
      <c r="E13" s="93">
        <f>(((('Indicator 0'!$P$20*'Indicator 0'!G12)+(Abrasion_indicator!$K$29*Abrasion_indicator!G12))/('Indicator 0'!G12+Abrasion_indicator!G12))*'Wellbeing Base'!G12)*'Ecosystem Area'!$I28/10000</f>
        <v>382.16784107863299</v>
      </c>
      <c r="F13" s="93">
        <f>(((('Indicator 0'!$P$20*'Indicator 0'!H12)+(Abrasion_indicator!$K$29*Abrasion_indicator!H12))/('Indicator 0'!H12+Abrasion_indicator!H12))*'Wellbeing Base'!H12)*'Ecosystem Area'!$I28/10000</f>
        <v>114.95755580906931</v>
      </c>
      <c r="G13" s="93">
        <f>(((('Indicator 0'!$P$20*'Indicator 0'!I12)+(Abrasion_indicator!$K$29*Abrasion_indicator!I12))/('Indicator 0'!I12+Abrasion_indicator!I12))*'Wellbeing Base'!I12)*'Ecosystem Area'!$I28/10000</f>
        <v>229.16895649776464</v>
      </c>
      <c r="H13" s="93">
        <f>(((('Indicator 0'!$P$20*'Indicator 0'!J12)+(Abrasion_indicator!$K$29*Abrasion_indicator!J12))/('Indicator 0'!J12+Abrasion_indicator!J12))*'Wellbeing Base'!J12)*'Ecosystem Area'!$I28/10000</f>
        <v>134.54425634184307</v>
      </c>
      <c r="I13" s="93">
        <f>(((('Indicator 0'!$P$20*'Indicator 0'!K12)+(Abrasion_indicator!$K$29*Abrasion_indicator!K12))/('Indicator 0'!K12+Abrasion_indicator!K12))*'Wellbeing Base'!K12)*'Ecosystem Area'!$I28/10000</f>
        <v>193.39211478998243</v>
      </c>
      <c r="J13" s="93">
        <f>(((('Indicator 0'!$P$20*'Indicator 0'!L12)+(Abrasion_indicator!$K$29*Abrasion_indicator!L12))/('Indicator 0'!L12+Abrasion_indicator!L12))*'Wellbeing Base'!L12)*'Ecosystem Area'!$I28/10000</f>
        <v>220.17444926607982</v>
      </c>
      <c r="K13" s="93">
        <f>(((('Indicator 0'!$P$20*'Indicator 0'!M12)+(Abrasion_indicator!$K$29*Abrasion_indicator!M12))/('Indicator 0'!M12+Abrasion_indicator!M12))*'Wellbeing Base'!M12)*'Ecosystem Area'!$I28/10000</f>
        <v>0</v>
      </c>
      <c r="L13" s="93">
        <f>(((('Indicator 0'!$P$20*'Indicator 0'!N12)+(Abrasion_indicator!$K$29*Abrasion_indicator!N12))/('Indicator 0'!N12+Abrasion_indicator!N12))*'Wellbeing Base'!N12)*'Ecosystem Area'!$I28/10000</f>
        <v>0</v>
      </c>
      <c r="M13" s="93">
        <f>(((('Indicator 0'!$P$20*'Indicator 0'!O12)+(Abrasion_indicator!$K$29*Abrasion_indicator!O12))/('Indicator 0'!O12+Abrasion_indicator!O12))*'Wellbeing Base'!O12)*'Ecosystem Area'!$I28/10000</f>
        <v>0</v>
      </c>
      <c r="N13" s="93">
        <f>(((('Indicator 0'!$P$20*'Indicator 0'!P12)+(Abrasion_indicator!$K$29*Abrasion_indicator!P12))/('Indicator 0'!P12+Abrasion_indicator!P12))*'Wellbeing Base'!P12)*'Ecosystem Area'!$I28/10000</f>
        <v>261.8015821876993</v>
      </c>
      <c r="O13" s="93">
        <f>(((('Indicator 0'!$P$20*'Indicator 0'!Q12)+(Abrasion_indicator!$K$29*Abrasion_indicator!Q12))/('Indicator 0'!Q12+Abrasion_indicator!Q12))*'Wellbeing Base'!Q12)*'Ecosystem Area'!$I28/10000</f>
        <v>259.77251609848719</v>
      </c>
      <c r="P13" s="70">
        <f t="shared" si="0"/>
        <v>1795.9792720695586</v>
      </c>
      <c r="R13" s="73"/>
      <c r="S13" s="68"/>
      <c r="T13" s="53"/>
      <c r="U13" s="53"/>
      <c r="V13" s="53"/>
      <c r="W13" s="53"/>
      <c r="X13" s="53"/>
      <c r="Y13" s="53"/>
      <c r="Z13" s="53"/>
      <c r="AA13" s="53"/>
      <c r="AB13" s="53"/>
      <c r="AC13" s="53"/>
      <c r="AD13" s="53"/>
      <c r="AE13" s="53"/>
      <c r="AF13" s="70"/>
    </row>
    <row r="14" spans="2:32">
      <c r="B14" s="102"/>
      <c r="C14" s="80" t="s">
        <v>43</v>
      </c>
      <c r="D14" s="93">
        <f>(((('Indicator 0'!$P$20*'Indicator 0'!F13)+(Abrasion_indicator!$K$29*Abrasion_indicator!F13))/('Indicator 0'!F13+Abrasion_indicator!F13))*'Wellbeing Base'!F13)*'Ecosystem Area'!$I29/10000</f>
        <v>0</v>
      </c>
      <c r="E14" s="93">
        <f>(((('Indicator 0'!$P$20*'Indicator 0'!G13)+(Abrasion_indicator!$K$29*Abrasion_indicator!G13))/('Indicator 0'!G13+Abrasion_indicator!G13))*'Wellbeing Base'!G13)*'Ecosystem Area'!$I29/10000</f>
        <v>1617.5984391070119</v>
      </c>
      <c r="F14" s="93">
        <f>(((('Indicator 0'!$P$20*'Indicator 0'!H13)+(Abrasion_indicator!$K$29*Abrasion_indicator!H13))/('Indicator 0'!H13+Abrasion_indicator!H13))*'Wellbeing Base'!H13)*'Ecosystem Area'!$I29/10000</f>
        <v>973.15965841325965</v>
      </c>
      <c r="G14" s="93">
        <f>(((('Indicator 0'!$P$20*'Indicator 0'!I13)+(Abrasion_indicator!$K$29*Abrasion_indicator!I13))/('Indicator 0'!I13+Abrasion_indicator!I13))*'Wellbeing Base'!I13)*'Ecosystem Area'!$I29/10000</f>
        <v>970.00141423802529</v>
      </c>
      <c r="H14" s="93">
        <f>(((('Indicator 0'!$P$20*'Indicator 0'!J13)+(Abrasion_indicator!$K$29*Abrasion_indicator!J13))/('Indicator 0'!J13+Abrasion_indicator!J13))*'Wellbeing Base'!J13)*'Ecosystem Area'!$I29/10000</f>
        <v>569.48428322779466</v>
      </c>
      <c r="I14" s="93">
        <f>(((('Indicator 0'!$P$20*'Indicator 0'!K13)+(Abrasion_indicator!$K$29*Abrasion_indicator!K13))/('Indicator 0'!K13+Abrasion_indicator!K13))*'Wellbeing Base'!K13)*'Ecosystem Area'!$I29/10000</f>
        <v>818.56909293294814</v>
      </c>
      <c r="J14" s="93">
        <f>(((('Indicator 0'!$P$20*'Indicator 0'!L13)+(Abrasion_indicator!$K$29*Abrasion_indicator!L13))/('Indicator 0'!L13+Abrasion_indicator!L13))*'Wellbeing Base'!L13)*'Ecosystem Area'!$I29/10000</f>
        <v>931.93044307141543</v>
      </c>
      <c r="K14" s="93">
        <f>(((('Indicator 0'!$P$20*'Indicator 0'!M13)+(Abrasion_indicator!$K$29*Abrasion_indicator!M13))/('Indicator 0'!M13+Abrasion_indicator!M13))*'Wellbeing Base'!M13)*'Ecosystem Area'!$I29/10000</f>
        <v>0</v>
      </c>
      <c r="L14" s="93">
        <f>(((('Indicator 0'!$P$20*'Indicator 0'!N13)+(Abrasion_indicator!$K$29*Abrasion_indicator!N13))/('Indicator 0'!N13+Abrasion_indicator!N13))*'Wellbeing Base'!N13)*'Ecosystem Area'!$I29/10000</f>
        <v>0</v>
      </c>
      <c r="M14" s="93">
        <f>(((('Indicator 0'!$P$20*'Indicator 0'!O13)+(Abrasion_indicator!$K$29*Abrasion_indicator!O13))/('Indicator 0'!O13+Abrasion_indicator!O13))*'Wellbeing Base'!O13)*'Ecosystem Area'!$I29/10000</f>
        <v>0</v>
      </c>
      <c r="N14" s="93">
        <f>(((('Indicator 0'!$P$20*'Indicator 0'!P13)+(Abrasion_indicator!$K$29*Abrasion_indicator!P13))/('Indicator 0'!P13+Abrasion_indicator!P13))*'Wellbeing Base'!P13)*'Ecosystem Area'!$I29/10000</f>
        <v>1108.125240227718</v>
      </c>
      <c r="O14" s="93">
        <f>(((('Indicator 0'!$P$20*'Indicator 0'!Q13)+(Abrasion_indicator!$K$29*Abrasion_indicator!Q13))/('Indicator 0'!Q13+Abrasion_indicator!Q13))*'Wellbeing Base'!Q13)*'Ecosystem Area'!$I29/10000</f>
        <v>1099.5368301472395</v>
      </c>
      <c r="P14" s="70">
        <f t="shared" si="0"/>
        <v>8088.4054013654131</v>
      </c>
      <c r="R14" s="73"/>
      <c r="S14" s="68"/>
      <c r="T14" s="53"/>
      <c r="U14" s="53"/>
      <c r="V14" s="53"/>
      <c r="W14" s="53"/>
      <c r="X14" s="53"/>
      <c r="Y14" s="53"/>
      <c r="Z14" s="53"/>
      <c r="AA14" s="53"/>
      <c r="AB14" s="53"/>
      <c r="AC14" s="53"/>
      <c r="AD14" s="53"/>
      <c r="AE14" s="53"/>
      <c r="AF14" s="70"/>
    </row>
    <row r="15" spans="2:32">
      <c r="B15" s="102"/>
      <c r="C15" s="80" t="s">
        <v>44</v>
      </c>
      <c r="D15" s="93">
        <f>(((('Indicator 0'!$P$20*'Indicator 0'!F14)+(Abrasion_indicator!$K$29*Abrasion_indicator!F14))/('Indicator 0'!F14+Abrasion_indicator!F14))*'Wellbeing Base'!F14)*'Ecosystem Area'!$I30/10000</f>
        <v>0</v>
      </c>
      <c r="E15" s="93">
        <f>(((('Indicator 0'!$P$20*'Indicator 0'!G14)+(Abrasion_indicator!$K$29*Abrasion_indicator!G14))/('Indicator 0'!G14+Abrasion_indicator!G14))*'Wellbeing Base'!G14)*'Ecosystem Area'!$I30/10000</f>
        <v>2.2308041995955254</v>
      </c>
      <c r="F15" s="93">
        <f>(((('Indicator 0'!$P$20*'Indicator 0'!H14)+(Abrasion_indicator!$K$29*Abrasion_indicator!H14))/('Indicator 0'!H14+Abrasion_indicator!H14))*'Wellbeing Base'!H14)*'Ecosystem Area'!$I30/10000</f>
        <v>1.3420689587606789</v>
      </c>
      <c r="G15" s="93">
        <f>(((('Indicator 0'!$P$20*'Indicator 0'!I14)+(Abrasion_indicator!$K$29*Abrasion_indicator!I14))/('Indicator 0'!I14+Abrasion_indicator!I14))*'Wellbeing Base'!I14)*'Ecosystem Area'!$I30/10000</f>
        <v>1.3377134746064339</v>
      </c>
      <c r="H15" s="93">
        <f>(((('Indicator 0'!$P$20*'Indicator 0'!J14)+(Abrasion_indicator!$K$29*Abrasion_indicator!J14))/('Indicator 0'!J14+Abrasion_indicator!J14))*'Wellbeing Base'!J14)*'Ecosystem Area'!$I30/10000</f>
        <v>0.78536668923193043</v>
      </c>
      <c r="I15" s="93">
        <f>(((('Indicator 0'!$P$20*'Indicator 0'!K14)+(Abrasion_indicator!$K$29*Abrasion_indicator!K14))/('Indicator 0'!K14+Abrasion_indicator!K14))*'Wellbeing Base'!K14)*'Ecosystem Area'!$I30/10000</f>
        <v>1.1288755763030984</v>
      </c>
      <c r="J15" s="93">
        <f>(((('Indicator 0'!$P$20*'Indicator 0'!L14)+(Abrasion_indicator!$K$29*Abrasion_indicator!L14))/('Indicator 0'!L14+Abrasion_indicator!L14))*'Wellbeing Base'!L14)*'Ecosystem Area'!$I30/10000</f>
        <v>1.2852104056692277</v>
      </c>
      <c r="K15" s="93">
        <f>(((('Indicator 0'!$P$20*'Indicator 0'!M14)+(Abrasion_indicator!$K$29*Abrasion_indicator!M14))/('Indicator 0'!M14+Abrasion_indicator!M14))*'Wellbeing Base'!M14)*'Ecosystem Area'!$I30/10000</f>
        <v>23.162792070238009</v>
      </c>
      <c r="L15" s="93">
        <f>(((('Indicator 0'!$P$20*'Indicator 0'!N14)+(Abrasion_indicator!$K$29*Abrasion_indicator!N14))/('Indicator 0'!N14+Abrasion_indicator!N14))*'Wellbeing Base'!N14)*'Ecosystem Area'!$I30/10000</f>
        <v>67.263695064010037</v>
      </c>
      <c r="M15" s="93">
        <f>(((('Indicator 0'!$P$20*'Indicator 0'!O14)+(Abrasion_indicator!$K$29*Abrasion_indicator!O14))/('Indicator 0'!O14+Abrasion_indicator!O14))*'Wellbeing Base'!O14)*'Ecosystem Area'!$I30/10000</f>
        <v>13.508937961044488</v>
      </c>
      <c r="N15" s="93">
        <f>(((('Indicator 0'!$P$20*'Indicator 0'!P14)+(Abrasion_indicator!$K$29*Abrasion_indicator!P14))/('Indicator 0'!P14+Abrasion_indicator!P14))*'Wellbeing Base'!P14)*'Ecosystem Area'!$I30/10000</f>
        <v>1.5281978393490885</v>
      </c>
      <c r="O15" s="93">
        <f>(((('Indicator 0'!$P$20*'Indicator 0'!Q14)+(Abrasion_indicator!$K$29*Abrasion_indicator!Q14))/('Indicator 0'!Q14+Abrasion_indicator!Q14))*'Wellbeing Base'!Q14)*'Ecosystem Area'!$I30/10000</f>
        <v>1.516353700029841</v>
      </c>
      <c r="P15" s="70">
        <f t="shared" si="0"/>
        <v>115.09001593883836</v>
      </c>
      <c r="R15" s="73"/>
      <c r="S15" s="68"/>
      <c r="T15" s="53"/>
      <c r="U15" s="53"/>
      <c r="V15" s="53"/>
      <c r="W15" s="53"/>
      <c r="X15" s="53"/>
      <c r="Y15" s="53"/>
      <c r="Z15" s="53"/>
      <c r="AA15" s="53"/>
      <c r="AB15" s="53"/>
      <c r="AC15" s="53"/>
      <c r="AD15" s="53"/>
      <c r="AE15" s="53"/>
      <c r="AF15" s="70"/>
    </row>
    <row r="16" spans="2:32">
      <c r="B16" s="102"/>
      <c r="C16" s="80" t="s">
        <v>45</v>
      </c>
      <c r="D16" s="93">
        <f>(((('Indicator 0'!$P$20*'Indicator 0'!F15)+(Abrasion_indicator!$K$29*Abrasion_indicator!F15))/('Indicator 0'!F15+Abrasion_indicator!F15))*'Wellbeing Base'!F15)*'Ecosystem Area'!$I31/10000</f>
        <v>0</v>
      </c>
      <c r="E16" s="93">
        <f>(((('Indicator 0'!$P$20*'Indicator 0'!G15)+(Abrasion_indicator!$K$29*Abrasion_indicator!G15))/('Indicator 0'!G15+Abrasion_indicator!G15))*'Wellbeing Base'!G15)*'Ecosystem Area'!$I31/10000</f>
        <v>64.212925734607254</v>
      </c>
      <c r="F16" s="93">
        <f>(((('Indicator 0'!$P$20*'Indicator 0'!H15)+(Abrasion_indicator!$K$29*Abrasion_indicator!H15))/('Indicator 0'!H15+Abrasion_indicator!H15))*'Wellbeing Base'!H15)*'Ecosystem Area'!$I31/10000</f>
        <v>38.630989844490344</v>
      </c>
      <c r="G16" s="93">
        <f>(((('Indicator 0'!$P$20*'Indicator 0'!I15)+(Abrasion_indicator!$K$29*Abrasion_indicator!I15))/('Indicator 0'!I15+Abrasion_indicator!I15))*'Wellbeing Base'!I15)*'Ecosystem Area'!$I31/10000</f>
        <v>38.505618742631434</v>
      </c>
      <c r="H16" s="93">
        <f>(((('Indicator 0'!$P$20*'Indicator 0'!J15)+(Abrasion_indicator!$K$29*Abrasion_indicator!J15))/('Indicator 0'!J15+Abrasion_indicator!J15))*'Wellbeing Base'!J15)*'Ecosystem Area'!$I31/10000</f>
        <v>22.606507957636115</v>
      </c>
      <c r="I16" s="93">
        <f>(((('Indicator 0'!$P$20*'Indicator 0'!K15)+(Abrasion_indicator!$K$29*Abrasion_indicator!K15))/('Indicator 0'!K15+Abrasion_indicator!K15))*'Wellbeing Base'!K15)*'Ecosystem Area'!$I31/10000</f>
        <v>32.494292218880503</v>
      </c>
      <c r="J16" s="93">
        <f>(((('Indicator 0'!$P$20*'Indicator 0'!L15)+(Abrasion_indicator!$K$29*Abrasion_indicator!L15))/('Indicator 0'!L15+Abrasion_indicator!L15))*'Wellbeing Base'!L15)*'Ecosystem Area'!$I31/10000</f>
        <v>0</v>
      </c>
      <c r="K16" s="93">
        <f>(((('Indicator 0'!$P$20*'Indicator 0'!M15)+(Abrasion_indicator!$K$29*Abrasion_indicator!M15))/('Indicator 0'!M15+Abrasion_indicator!M15))*'Wellbeing Base'!M15)*'Ecosystem Area'!$I31/10000</f>
        <v>0</v>
      </c>
      <c r="L16" s="93">
        <f>(((('Indicator 0'!$P$20*'Indicator 0'!N15)+(Abrasion_indicator!$K$29*Abrasion_indicator!N15))/('Indicator 0'!N15+Abrasion_indicator!N15))*'Wellbeing Base'!N15)*'Ecosystem Area'!$I31/10000</f>
        <v>0</v>
      </c>
      <c r="M16" s="93">
        <f>(((('Indicator 0'!$P$20*'Indicator 0'!O15)+(Abrasion_indicator!$K$29*Abrasion_indicator!O15))/('Indicator 0'!O15+Abrasion_indicator!O15))*'Wellbeing Base'!O15)*'Ecosystem Area'!$I31/10000</f>
        <v>0</v>
      </c>
      <c r="N16" s="93">
        <f>(((('Indicator 0'!$P$20*'Indicator 0'!P15)+(Abrasion_indicator!$K$29*Abrasion_indicator!P15))/('Indicator 0'!P15+Abrasion_indicator!P15))*'Wellbeing Base'!P15)*'Ecosystem Area'!$I31/10000</f>
        <v>43.988645163794544</v>
      </c>
      <c r="O16" s="93">
        <f>(((('Indicator 0'!$P$20*'Indicator 0'!Q15)+(Abrasion_indicator!$K$29*Abrasion_indicator!Q15))/('Indicator 0'!Q15+Abrasion_indicator!Q15))*'Wellbeing Base'!Q15)*'Ecosystem Area'!$I31/10000</f>
        <v>43.64771571842455</v>
      </c>
      <c r="P16" s="70">
        <f t="shared" si="0"/>
        <v>284.08669538046473</v>
      </c>
      <c r="R16" s="73"/>
      <c r="S16" s="68"/>
      <c r="T16" s="53"/>
      <c r="U16" s="53"/>
      <c r="V16" s="53"/>
      <c r="W16" s="53"/>
      <c r="X16" s="53"/>
      <c r="Y16" s="53"/>
      <c r="Z16" s="53"/>
      <c r="AA16" s="53"/>
      <c r="AB16" s="53"/>
      <c r="AC16" s="53"/>
      <c r="AD16" s="53"/>
      <c r="AE16" s="53"/>
      <c r="AF16" s="70"/>
    </row>
    <row r="17" spans="2:32">
      <c r="B17" s="102"/>
      <c r="C17" s="80" t="s">
        <v>46</v>
      </c>
      <c r="D17" s="93">
        <f>(((('Indicator 0'!$P$20*'Indicator 0'!F16)+(Abrasion_indicator!$K$29*Abrasion_indicator!F16))/('Indicator 0'!F16+Abrasion_indicator!F16))*'Wellbeing Base'!F16)*'Ecosystem Area'!$I32/10000</f>
        <v>0</v>
      </c>
      <c r="E17" s="93">
        <f>(((('Indicator 0'!$P$20*'Indicator 0'!G16)+(Abrasion_indicator!$K$29*Abrasion_indicator!G16))/('Indicator 0'!G16+Abrasion_indicator!G16))*'Wellbeing Base'!G16)*'Ecosystem Area'!$I32/10000</f>
        <v>7.959090061716485</v>
      </c>
      <c r="F17" s="93">
        <f>(((('Indicator 0'!$P$20*'Indicator 0'!H16)+(Abrasion_indicator!$K$29*Abrasion_indicator!H16))/('Indicator 0'!H16+Abrasion_indicator!H16))*'Wellbeing Base'!H16)*'Ecosystem Area'!$I32/10000</f>
        <v>7.1823746658808316</v>
      </c>
      <c r="G17" s="93">
        <f>(((('Indicator 0'!$P$20*'Indicator 0'!I16)+(Abrasion_indicator!$K$29*Abrasion_indicator!I16))/('Indicator 0'!I16+Abrasion_indicator!I16))*'Wellbeing Base'!I16)*'Ecosystem Area'!$I32/10000</f>
        <v>14.318130685465009</v>
      </c>
      <c r="H17" s="93">
        <f>(((('Indicator 0'!$P$20*'Indicator 0'!J16)+(Abrasion_indicator!$K$29*Abrasion_indicator!J16))/('Indicator 0'!J16+Abrasion_indicator!J16))*'Wellbeing Base'!J16)*'Ecosystem Area'!$I32/10000</f>
        <v>2.8020407224454709</v>
      </c>
      <c r="I17" s="93">
        <f>(((('Indicator 0'!$P$20*'Indicator 0'!K16)+(Abrasion_indicator!$K$29*Abrasion_indicator!K16))/('Indicator 0'!K16+Abrasion_indicator!K16))*'Wellbeing Base'!K16)*'Ecosystem Area'!$I32/10000</f>
        <v>6.0414237936463895</v>
      </c>
      <c r="J17" s="93">
        <f>(((('Indicator 0'!$P$20*'Indicator 0'!L16)+(Abrasion_indicator!$K$29*Abrasion_indicator!L16))/('Indicator 0'!L16+Abrasion_indicator!L16))*'Wellbeing Base'!L16)*'Ecosystem Area'!$I32/10000</f>
        <v>6.8780837212189496</v>
      </c>
      <c r="K17" s="93">
        <f>(((('Indicator 0'!$P$20*'Indicator 0'!M16)+(Abrasion_indicator!$K$29*Abrasion_indicator!M16))/('Indicator 0'!M16+Abrasion_indicator!M16))*'Wellbeing Base'!M16)*'Ecosystem Area'!$I32/10000</f>
        <v>123.96073232330038</v>
      </c>
      <c r="L17" s="93">
        <f>(((('Indicator 0'!$P$20*'Indicator 0'!N16)+(Abrasion_indicator!$K$29*Abrasion_indicator!N16))/('Indicator 0'!N16+Abrasion_indicator!N16))*'Wellbeing Base'!N16)*'Ecosystem Area'!$I32/10000</f>
        <v>159.9894803244373</v>
      </c>
      <c r="M17" s="93">
        <f>(((('Indicator 0'!$P$20*'Indicator 0'!O16)+(Abrasion_indicator!$K$29*Abrasion_indicator!O16))/('Indicator 0'!O16+Abrasion_indicator!O16))*'Wellbeing Base'!O16)*'Ecosystem Area'!$I32/10000</f>
        <v>96.394702761980042</v>
      </c>
      <c r="N17" s="93">
        <f>(((('Indicator 0'!$P$20*'Indicator 0'!P16)+(Abrasion_indicator!$K$29*Abrasion_indicator!P16))/('Indicator 0'!P16+Abrasion_indicator!P16))*'Wellbeing Base'!P16)*'Ecosystem Area'!$I32/10000</f>
        <v>5.4523226366999245</v>
      </c>
      <c r="O17" s="93">
        <f>(((('Indicator 0'!$P$20*'Indicator 0'!Q16)+(Abrasion_indicator!$K$29*Abrasion_indicator!Q16))/('Indicator 0'!Q16+Abrasion_indicator!Q16))*'Wellbeing Base'!Q16)*'Ecosystem Area'!$I32/10000</f>
        <v>10.820129947884055</v>
      </c>
      <c r="P17" s="70">
        <f t="shared" si="0"/>
        <v>441.79851164467482</v>
      </c>
      <c r="R17" s="73"/>
      <c r="S17" s="68"/>
      <c r="T17" s="53"/>
      <c r="U17" s="53"/>
      <c r="V17" s="53"/>
      <c r="W17" s="53"/>
      <c r="X17" s="53"/>
      <c r="Y17" s="53"/>
      <c r="Z17" s="53"/>
      <c r="AA17" s="53"/>
      <c r="AB17" s="53"/>
      <c r="AC17" s="53"/>
      <c r="AD17" s="53"/>
      <c r="AE17" s="53"/>
      <c r="AF17" s="70"/>
    </row>
    <row r="18" spans="2:32">
      <c r="D18" s="70">
        <f>SUM(D5:D17)</f>
        <v>2513.1178753371637</v>
      </c>
      <c r="E18" s="70">
        <f t="shared" ref="E18:O18" si="1">SUM(E5:E17)</f>
        <v>2513.1178753371642</v>
      </c>
      <c r="F18" s="70">
        <f t="shared" si="1"/>
        <v>1241.0458643640313</v>
      </c>
      <c r="G18" s="70">
        <f t="shared" si="1"/>
        <v>1489.2550372368382</v>
      </c>
      <c r="H18" s="70">
        <f t="shared" si="1"/>
        <v>868.732105054822</v>
      </c>
      <c r="I18" s="70">
        <f t="shared" si="1"/>
        <v>1241.0458643640311</v>
      </c>
      <c r="J18" s="70">
        <f t="shared" si="1"/>
        <v>1241.0458643640313</v>
      </c>
      <c r="K18" s="70">
        <f t="shared" si="1"/>
        <v>1489.2550372368378</v>
      </c>
      <c r="L18" s="70">
        <f t="shared" si="1"/>
        <v>2482.0917287280627</v>
      </c>
      <c r="M18" s="70">
        <f t="shared" si="1"/>
        <v>1675.4119168914426</v>
      </c>
      <c r="N18" s="70">
        <f t="shared" si="1"/>
        <v>1675.4119168914422</v>
      </c>
      <c r="O18" s="70">
        <f t="shared" si="1"/>
        <v>1675.4119168914422</v>
      </c>
      <c r="P18" s="70">
        <f t="shared" si="0"/>
        <v>20104.943002697306</v>
      </c>
      <c r="T18" s="70"/>
      <c r="U18" s="70"/>
      <c r="V18" s="70"/>
      <c r="W18" s="70"/>
      <c r="X18" s="70"/>
      <c r="Y18" s="70"/>
      <c r="Z18" s="70"/>
      <c r="AA18" s="70"/>
      <c r="AB18" s="70"/>
      <c r="AC18" s="70"/>
      <c r="AD18" s="70"/>
      <c r="AE18" s="70"/>
      <c r="AF18" s="70"/>
    </row>
    <row r="20" spans="2:32">
      <c r="D20" s="56" t="s">
        <v>72</v>
      </c>
    </row>
    <row r="21" spans="2:32" ht="15" customHeight="1">
      <c r="B21" s="107" t="s">
        <v>89</v>
      </c>
      <c r="C21" s="105"/>
      <c r="D21" s="103" t="s">
        <v>0</v>
      </c>
      <c r="E21" s="103"/>
      <c r="F21" s="103" t="s">
        <v>1</v>
      </c>
      <c r="G21" s="103"/>
      <c r="H21" s="103"/>
      <c r="I21" s="103"/>
      <c r="J21" s="103"/>
      <c r="K21" s="103"/>
      <c r="L21" s="103"/>
      <c r="M21" s="103" t="s">
        <v>2</v>
      </c>
      <c r="N21" s="103"/>
      <c r="O21" s="103"/>
      <c r="R21" s="76"/>
      <c r="S21" s="75"/>
      <c r="T21" s="74"/>
      <c r="U21" s="74"/>
      <c r="V21" s="74"/>
      <c r="W21" s="74"/>
      <c r="X21" s="74"/>
      <c r="Y21" s="74"/>
      <c r="Z21" s="74"/>
      <c r="AA21" s="74"/>
      <c r="AB21" s="74"/>
      <c r="AC21" s="74"/>
      <c r="AD21" s="74"/>
      <c r="AE21" s="74"/>
    </row>
    <row r="22" spans="2:32">
      <c r="B22" s="105"/>
      <c r="C22" s="105"/>
      <c r="D22" s="103"/>
      <c r="E22" s="103"/>
      <c r="F22" s="103"/>
      <c r="G22" s="103"/>
      <c r="H22" s="103"/>
      <c r="I22" s="103"/>
      <c r="J22" s="103"/>
      <c r="K22" s="103"/>
      <c r="L22" s="103"/>
      <c r="M22" s="103"/>
      <c r="N22" s="103"/>
      <c r="O22" s="103"/>
      <c r="R22" s="75"/>
      <c r="S22" s="75"/>
      <c r="T22" s="66"/>
      <c r="U22" s="66"/>
      <c r="V22" s="66"/>
      <c r="W22" s="66"/>
      <c r="X22" s="66"/>
      <c r="Y22" s="66"/>
      <c r="Z22" s="66"/>
      <c r="AA22" s="66"/>
      <c r="AB22" s="66"/>
      <c r="AC22" s="66"/>
      <c r="AD22" s="66"/>
      <c r="AE22" s="66"/>
    </row>
    <row r="23" spans="2:32" ht="138">
      <c r="B23" s="105"/>
      <c r="C23" s="105"/>
      <c r="D23" s="97" t="s">
        <v>102</v>
      </c>
      <c r="E23" s="97" t="s">
        <v>103</v>
      </c>
      <c r="F23" s="97" t="s">
        <v>104</v>
      </c>
      <c r="G23" s="97" t="s">
        <v>105</v>
      </c>
      <c r="H23" s="97" t="s">
        <v>106</v>
      </c>
      <c r="I23" s="97" t="s">
        <v>107</v>
      </c>
      <c r="J23" s="97" t="s">
        <v>108</v>
      </c>
      <c r="K23" s="97" t="s">
        <v>12</v>
      </c>
      <c r="L23" s="97" t="s">
        <v>109</v>
      </c>
      <c r="M23" s="97" t="s">
        <v>110</v>
      </c>
      <c r="N23" s="97" t="s">
        <v>111</v>
      </c>
      <c r="O23" s="97" t="s">
        <v>112</v>
      </c>
      <c r="R23" s="75"/>
      <c r="S23" s="75"/>
      <c r="T23" s="59"/>
      <c r="U23" s="59"/>
      <c r="V23" s="59"/>
      <c r="W23" s="59"/>
      <c r="X23" s="59"/>
      <c r="Y23" s="59"/>
      <c r="Z23" s="59"/>
      <c r="AA23" s="59"/>
      <c r="AB23" s="59"/>
      <c r="AC23" s="59"/>
      <c r="AD23" s="59"/>
      <c r="AE23" s="59"/>
    </row>
    <row r="24" spans="2:32" ht="15" customHeight="1">
      <c r="B24" s="102" t="s">
        <v>36</v>
      </c>
      <c r="C24" s="80" t="s">
        <v>17</v>
      </c>
      <c r="D24" s="93">
        <f>(((('Indicator 0'!$P$20*'Indicator 0'!F4)+(Abrasion_indicator!$L$29*Abrasion_indicator!F4))/('Indicator 0'!F4+Abrasion_indicator!F4))*'Wellbeing Base'!F4)*'Ecosystem Area'!$I20/10000</f>
        <v>604.10663280927974</v>
      </c>
      <c r="E24" s="93">
        <f>(((('Indicator 0'!$P$20*'Indicator 0'!G4)+(Abrasion_indicator!$L$29*Abrasion_indicator!G4))/('Indicator 0'!G4+Abrasion_indicator!G4))*'Wellbeing Base'!G4)*'Ecosystem Area'!$I20/10000</f>
        <v>6.8935589751669966</v>
      </c>
      <c r="F24" s="93">
        <f>(((('Indicator 0'!$P$20*'Indicator 0'!H4)+(Abrasion_indicator!$L$29*Abrasion_indicator!H4))/('Indicator 0'!H4+Abrasion_indicator!H4))*'Wellbeing Base'!H4)*'Ecosystem Area'!$I20/10000</f>
        <v>1.3824060276312236</v>
      </c>
      <c r="G24" s="93">
        <f>(((('Indicator 0'!$P$20*'Indicator 0'!I4)+(Abrasion_indicator!$L$29*Abrasion_indicator!I4))/('Indicator 0'!I4+Abrasion_indicator!I4))*'Wellbeing Base'!I4)*'Ecosystem Area'!$I20/10000</f>
        <v>5.5116785422028611</v>
      </c>
      <c r="H24" s="93">
        <f>(((('Indicator 0'!$P$20*'Indicator 0'!J4)+(Abrasion_indicator!$L$29*Abrasion_indicator!J4))/('Indicator 0'!J4+Abrasion_indicator!J4))*'Wellbeing Base'!J4)*'Ecosystem Area'!$I20/10000</f>
        <v>3.2358863171906576</v>
      </c>
      <c r="I24" s="93">
        <f>(((('Indicator 0'!$P$20*'Indicator 0'!K4)+(Abrasion_indicator!$L$29*Abrasion_indicator!K4))/('Indicator 0'!K4+Abrasion_indicator!K4))*'Wellbeing Base'!K4)*'Ecosystem Area'!$I20/10000</f>
        <v>2.3256098592253611</v>
      </c>
      <c r="J24" s="93">
        <f>(((('Indicator 0'!$P$20*'Indicator 0'!L4)+(Abrasion_indicator!$L$29*Abrasion_indicator!L4))/('Indicator 0'!L4+Abrasion_indicator!L4))*'Wellbeing Base'!L4)*'Ecosystem Area'!$I20/10000</f>
        <v>3.971515621400346</v>
      </c>
      <c r="K24" s="93">
        <f>(((('Indicator 0'!$P$20*'Indicator 0'!M4)+(Abrasion_indicator!$L$29*Abrasion_indicator!M4))/('Indicator 0'!M4+Abrasion_indicator!M4))*'Wellbeing Base'!M4)*'Ecosystem Area'!$I20/10000</f>
        <v>47.717940521081218</v>
      </c>
      <c r="L24" s="93">
        <f>(((('Indicator 0'!$P$20*'Indicator 0'!N4)+(Abrasion_indicator!$L$29*Abrasion_indicator!N4))/('Indicator 0'!N4+Abrasion_indicator!N4))*'Wellbeing Base'!N4)*'Ecosystem Area'!$I20/10000</f>
        <v>0</v>
      </c>
      <c r="M24" s="93">
        <f>(((('Indicator 0'!$P$20*'Indicator 0'!O4)+(Abrasion_indicator!$L$29*Abrasion_indicator!O4))/('Indicator 0'!O4+Abrasion_indicator!O4))*'Wellbeing Base'!O4)*'Ecosystem Area'!$I20/10000</f>
        <v>55.659844130481197</v>
      </c>
      <c r="N24" s="93">
        <f>(((('Indicator 0'!$P$20*'Indicator 0'!P4)+(Abrasion_indicator!$L$29*Abrasion_indicator!P4))/('Indicator 0'!P4+Abrasion_indicator!P4))*'Wellbeing Base'!P4)*'Ecosystem Area'!$I20/10000</f>
        <v>3.14825835250678</v>
      </c>
      <c r="O24" s="93">
        <f>(((('Indicator 0'!$P$20*'Indicator 0'!Q4)+(Abrasion_indicator!$L$29*Abrasion_indicator!Q4))/('Indicator 0'!Q4+Abrasion_indicator!Q4))*'Wellbeing Base'!Q4)*'Ecosystem Area'!$I20/10000</f>
        <v>3.1238581017146729</v>
      </c>
      <c r="P24" s="70">
        <f>SUM(D24:O24)</f>
        <v>737.07718925788106</v>
      </c>
      <c r="R24" s="73"/>
      <c r="S24" s="68"/>
      <c r="T24" s="53"/>
      <c r="U24" s="53"/>
      <c r="V24" s="53"/>
      <c r="W24" s="53"/>
      <c r="X24" s="53"/>
      <c r="Y24" s="53"/>
      <c r="Z24" s="53"/>
      <c r="AA24" s="53"/>
      <c r="AB24" s="53"/>
      <c r="AC24" s="53"/>
      <c r="AD24" s="53"/>
      <c r="AE24" s="53"/>
      <c r="AF24" s="70"/>
    </row>
    <row r="25" spans="2:32">
      <c r="B25" s="102"/>
      <c r="C25" s="80" t="s">
        <v>18</v>
      </c>
      <c r="D25" s="93">
        <f>(((('Indicator 0'!$P$20*'Indicator 0'!F5)+(Abrasion_indicator!$L$29*Abrasion_indicator!F5))/('Indicator 0'!F5+Abrasion_indicator!F5))*'Wellbeing Base'!F5)*'Ecosystem Area'!$I21/10000</f>
        <v>252.97835970994009</v>
      </c>
      <c r="E25" s="93">
        <f>(((('Indicator 0'!$P$20*'Indicator 0'!G5)+(Abrasion_indicator!$L$29*Abrasion_indicator!G5))/('Indicator 0'!G5+Abrasion_indicator!G5))*'Wellbeing Base'!G5)*'Ecosystem Area'!$I21/10000</f>
        <v>2.8867771803658537</v>
      </c>
      <c r="F25" s="93">
        <f>(((('Indicator 0'!$P$20*'Indicator 0'!H5)+(Abrasion_indicator!$L$29*Abrasion_indicator!H5))/('Indicator 0'!H5+Abrasion_indicator!H5))*'Wellbeing Base'!H5)*'Ecosystem Area'!$I21/10000</f>
        <v>0.57890244921990375</v>
      </c>
      <c r="G25" s="93">
        <f>(((('Indicator 0'!$P$20*'Indicator 0'!I5)+(Abrasion_indicator!$L$29*Abrasion_indicator!I5))/('Indicator 0'!I5+Abrasion_indicator!I5))*'Wellbeing Base'!I5)*'Ecosystem Area'!$I21/10000</f>
        <v>2.3080948314883902</v>
      </c>
      <c r="H25" s="93">
        <f>(((('Indicator 0'!$P$20*'Indicator 0'!J5)+(Abrasion_indicator!$L$29*Abrasion_indicator!J5))/('Indicator 0'!J5+Abrasion_indicator!J5))*'Wellbeing Base'!J5)*'Ecosystem Area'!$I21/10000</f>
        <v>1.3550740353966142</v>
      </c>
      <c r="I25" s="93">
        <f>(((('Indicator 0'!$P$20*'Indicator 0'!K5)+(Abrasion_indicator!$L$29*Abrasion_indicator!K5))/('Indicator 0'!K5+Abrasion_indicator!K5))*'Wellbeing Base'!K5)*'Ecosystem Area'!$I21/10000</f>
        <v>0.97388264845924244</v>
      </c>
      <c r="J25" s="93">
        <f>(((('Indicator 0'!$P$20*'Indicator 0'!L5)+(Abrasion_indicator!$L$29*Abrasion_indicator!L5))/('Indicator 0'!L5+Abrasion_indicator!L5))*'Wellbeing Base'!L5)*'Ecosystem Area'!$I21/10000</f>
        <v>1.6631294094422817</v>
      </c>
      <c r="K25" s="93">
        <f>(((('Indicator 0'!$P$20*'Indicator 0'!M5)+(Abrasion_indicator!$L$29*Abrasion_indicator!M5))/('Indicator 0'!M5+Abrasion_indicator!M5))*'Wellbeing Base'!M5)*'Ecosystem Area'!$I21/10000</f>
        <v>19.982575370217283</v>
      </c>
      <c r="L25" s="93">
        <f>(((('Indicator 0'!$P$20*'Indicator 0'!N5)+(Abrasion_indicator!$L$29*Abrasion_indicator!N5))/('Indicator 0'!N5+Abrasion_indicator!N5))*'Wellbeing Base'!N5)*'Ecosystem Area'!$I21/10000</f>
        <v>38.685660238198317</v>
      </c>
      <c r="M25" s="93">
        <f>(((('Indicator 0'!$P$20*'Indicator 0'!O5)+(Abrasion_indicator!$L$29*Abrasion_indicator!O5))/('Indicator 0'!O5+Abrasion_indicator!O5))*'Wellbeing Base'!O5)*'Ecosystem Area'!$I21/10000</f>
        <v>23.308361976362292</v>
      </c>
      <c r="N25" s="93">
        <f>(((('Indicator 0'!$P$20*'Indicator 0'!P5)+(Abrasion_indicator!$L$29*Abrasion_indicator!P5))/('Indicator 0'!P5+Abrasion_indicator!P5))*'Wellbeing Base'!P5)*'Ecosystem Area'!$I21/10000</f>
        <v>1.3183785621697106</v>
      </c>
      <c r="O25" s="93">
        <f>(((('Indicator 0'!$P$20*'Indicator 0'!Q5)+(Abrasion_indicator!$L$29*Abrasion_indicator!Q5))/('Indicator 0'!Q5+Abrasion_indicator!Q5))*'Wellbeing Base'!Q5)*'Ecosystem Area'!$I21/10000</f>
        <v>1.3081606054603243</v>
      </c>
      <c r="P25" s="70">
        <f t="shared" ref="P25:P37" si="2">SUM(D25:O25)</f>
        <v>347.34735701672025</v>
      </c>
      <c r="R25" s="73"/>
      <c r="S25" s="68"/>
      <c r="T25" s="53"/>
      <c r="U25" s="53"/>
      <c r="V25" s="53"/>
      <c r="W25" s="53"/>
      <c r="X25" s="53"/>
      <c r="Y25" s="53"/>
      <c r="Z25" s="53"/>
      <c r="AA25" s="53"/>
      <c r="AB25" s="53"/>
      <c r="AC25" s="53"/>
      <c r="AD25" s="53"/>
      <c r="AE25" s="53"/>
      <c r="AF25" s="70"/>
    </row>
    <row r="26" spans="2:32">
      <c r="B26" s="102"/>
      <c r="C26" s="80" t="s">
        <v>19</v>
      </c>
      <c r="D26" s="93">
        <f>(((('Indicator 0'!$P$20*'Indicator 0'!F6)+(Abrasion_indicator!$L$29*Abrasion_indicator!F6))/('Indicator 0'!F6+Abrasion_indicator!F6))*'Wellbeing Base'!F6)*'Ecosystem Area'!$I22/10000</f>
        <v>145.86286858311649</v>
      </c>
      <c r="E26" s="93">
        <f>(((('Indicator 0'!$P$20*'Indicator 0'!G6)+(Abrasion_indicator!$L$29*Abrasion_indicator!G6))/('Indicator 0'!G6+Abrasion_indicator!G6))*'Wellbeing Base'!G6)*'Ecosystem Area'!$I22/10000</f>
        <v>3.3289298023059253</v>
      </c>
      <c r="F26" s="93">
        <f>(((('Indicator 0'!$P$20*'Indicator 0'!H6)+(Abrasion_indicator!$L$29*Abrasion_indicator!H6))/('Indicator 0'!H6+Abrasion_indicator!H6))*'Wellbeing Base'!H6)*'Ecosystem Area'!$I22/10000</f>
        <v>0.66756992155237871</v>
      </c>
      <c r="G26" s="93">
        <f>(((('Indicator 0'!$P$20*'Indicator 0'!I6)+(Abrasion_indicator!$L$29*Abrasion_indicator!I6))/('Indicator 0'!I6+Abrasion_indicator!I6))*'Wellbeing Base'!I6)*'Ecosystem Area'!$I22/10000</f>
        <v>2.6616136927188179</v>
      </c>
      <c r="H26" s="93">
        <f>(((('Indicator 0'!$P$20*'Indicator 0'!J6)+(Abrasion_indicator!$L$29*Abrasion_indicator!J6))/('Indicator 0'!J6+Abrasion_indicator!J6))*'Wellbeing Base'!J6)*'Ecosystem Area'!$I22/10000</f>
        <v>1.5626236660880948</v>
      </c>
      <c r="I26" s="93">
        <f>(((('Indicator 0'!$P$20*'Indicator 0'!K6)+(Abrasion_indicator!$L$29*Abrasion_indicator!K6))/('Indicator 0'!K6+Abrasion_indicator!K6))*'Wellbeing Base'!K6)*'Ecosystem Area'!$I22/10000</f>
        <v>1.1230471802446929</v>
      </c>
      <c r="J26" s="93">
        <f>(((('Indicator 0'!$P$20*'Indicator 0'!L6)+(Abrasion_indicator!$L$29*Abrasion_indicator!L6))/('Indicator 0'!L6+Abrasion_indicator!L6))*'Wellbeing Base'!L6)*'Ecosystem Area'!$I22/10000</f>
        <v>1.9178622769500375</v>
      </c>
      <c r="K26" s="93">
        <f>(((('Indicator 0'!$P$20*'Indicator 0'!M6)+(Abrasion_indicator!$L$29*Abrasion_indicator!M6))/('Indicator 0'!M6+Abrasion_indicator!M6))*'Wellbeing Base'!M6)*'Ecosystem Area'!$I22/10000</f>
        <v>23.043202339679791</v>
      </c>
      <c r="L26" s="93">
        <f>(((('Indicator 0'!$P$20*'Indicator 0'!N6)+(Abrasion_indicator!$L$29*Abrasion_indicator!N6))/('Indicator 0'!N6+Abrasion_indicator!N6))*'Wellbeing Base'!N6)*'Ecosystem Area'!$I22/10000</f>
        <v>44.610941282450703</v>
      </c>
      <c r="M26" s="93">
        <f>(((('Indicator 0'!$P$20*'Indicator 0'!O6)+(Abrasion_indicator!$L$29*Abrasion_indicator!O6))/('Indicator 0'!O6+Abrasion_indicator!O6))*'Wellbeing Base'!O6)*'Ecosystem Area'!$I22/10000</f>
        <v>26.878382354475004</v>
      </c>
      <c r="N26" s="93">
        <f>(((('Indicator 0'!$P$20*'Indicator 0'!P6)+(Abrasion_indicator!$L$29*Abrasion_indicator!P6))/('Indicator 0'!P6+Abrasion_indicator!P6))*'Wellbeing Base'!P6)*'Ecosystem Area'!$I22/10000</f>
        <v>1.5203077383935029</v>
      </c>
      <c r="O26" s="93">
        <f>(((('Indicator 0'!$P$20*'Indicator 0'!Q6)+(Abrasion_indicator!$L$29*Abrasion_indicator!Q6))/('Indicator 0'!Q6+Abrasion_indicator!Q6))*'Wellbeing Base'!Q6)*'Ecosystem Area'!$I22/10000</f>
        <v>1.5085247504857777</v>
      </c>
      <c r="P26" s="70">
        <f t="shared" si="2"/>
        <v>254.68587358846125</v>
      </c>
      <c r="R26" s="73"/>
      <c r="S26" s="68"/>
      <c r="T26" s="53"/>
      <c r="U26" s="53"/>
      <c r="V26" s="53"/>
      <c r="W26" s="53"/>
      <c r="X26" s="53"/>
      <c r="Y26" s="53"/>
      <c r="Z26" s="53"/>
      <c r="AA26" s="53"/>
      <c r="AB26" s="53"/>
      <c r="AC26" s="53"/>
      <c r="AD26" s="53"/>
      <c r="AE26" s="53"/>
      <c r="AF26" s="70"/>
    </row>
    <row r="27" spans="2:32" ht="15" customHeight="1">
      <c r="B27" s="102" t="s">
        <v>37</v>
      </c>
      <c r="C27" s="80" t="s">
        <v>20</v>
      </c>
      <c r="D27" s="93">
        <f>(((('Indicator 0'!$P$20*'Indicator 0'!F7)+(Abrasion_indicator!$L$29*Abrasion_indicator!F7))/('Indicator 0'!F7+Abrasion_indicator!F7))*'Wellbeing Base'!F7)*'Ecosystem Area'!$I23/10000</f>
        <v>0</v>
      </c>
      <c r="E27" s="93">
        <f>(((('Indicator 0'!$P$20*'Indicator 0'!G7)+(Abrasion_indicator!$L$29*Abrasion_indicator!G7))/('Indicator 0'!G7+Abrasion_indicator!G7))*'Wellbeing Base'!G7)*'Ecosystem Area'!$I23/10000</f>
        <v>15.246685988288585</v>
      </c>
      <c r="F27" s="93">
        <f>(((('Indicator 0'!$P$20*'Indicator 0'!H7)+(Abrasion_indicator!$L$29*Abrasion_indicator!H7))/('Indicator 0'!H7+Abrasion_indicator!H7))*'Wellbeing Base'!H7)*'Ecosystem Area'!$I23/10000</f>
        <v>0</v>
      </c>
      <c r="G27" s="93">
        <f>(((('Indicator 0'!$P$20*'Indicator 0'!I7)+(Abrasion_indicator!$L$29*Abrasion_indicator!I7))/('Indicator 0'!I7+Abrasion_indicator!I7))*'Wellbeing Base'!I7)*'Ecosystem Area'!$I23/10000</f>
        <v>6.0951703107261412</v>
      </c>
      <c r="H27" s="93">
        <f>(((('Indicator 0'!$P$20*'Indicator 0'!J7)+(Abrasion_indicator!$L$29*Abrasion_indicator!J7))/('Indicator 0'!J7+Abrasion_indicator!J7))*'Wellbeing Base'!J7)*'Ecosystem Area'!$I23/10000</f>
        <v>3.5784522007959159</v>
      </c>
      <c r="I27" s="93">
        <f>(((('Indicator 0'!$P$20*'Indicator 0'!K7)+(Abrasion_indicator!$L$29*Abrasion_indicator!K7))/('Indicator 0'!K7+Abrasion_indicator!K7))*'Wellbeing Base'!K7)*'Ecosystem Area'!$I23/10000</f>
        <v>5.1436193383720399</v>
      </c>
      <c r="J27" s="93">
        <f>(((('Indicator 0'!$P$20*'Indicator 0'!L7)+(Abrasion_indicator!$L$29*Abrasion_indicator!L7))/('Indicator 0'!L7+Abrasion_indicator!L7))*'Wellbeing Base'!L7)*'Ecosystem Area'!$I23/10000</f>
        <v>5.8559448315163882</v>
      </c>
      <c r="K27" s="93">
        <f>(((('Indicator 0'!$P$20*'Indicator 0'!M7)+(Abrasion_indicator!$L$29*Abrasion_indicator!M7))/('Indicator 0'!M7+Abrasion_indicator!M7))*'Wellbeing Base'!M7)*'Ecosystem Area'!$I23/10000</f>
        <v>105.53916456704172</v>
      </c>
      <c r="L27" s="93">
        <f>(((('Indicator 0'!$P$20*'Indicator 0'!N7)+(Abrasion_indicator!$L$29*Abrasion_indicator!N7))/('Indicator 0'!N7+Abrasion_indicator!N7))*'Wellbeing Base'!N7)*'Ecosystem Area'!$I23/10000</f>
        <v>204.3206236744187</v>
      </c>
      <c r="M27" s="93">
        <f>(((('Indicator 0'!$P$20*'Indicator 0'!O7)+(Abrasion_indicator!$L$29*Abrasion_indicator!O7))/('Indicator 0'!O7+Abrasion_indicator!O7))*'Wellbeing Base'!O7)*'Ecosystem Area'!$I23/10000</f>
        <v>123.10450504182077</v>
      </c>
      <c r="N27" s="93">
        <f>(((('Indicator 0'!$P$20*'Indicator 0'!P7)+(Abrasion_indicator!$L$29*Abrasion_indicator!P7))/('Indicator 0'!P7+Abrasion_indicator!P7))*'Wellbeing Base'!P7)*'Ecosystem Area'!$I23/10000</f>
        <v>6.9630950694107643</v>
      </c>
      <c r="O27" s="93">
        <f>(((('Indicator 0'!$P$20*'Indicator 0'!Q7)+(Abrasion_indicator!$L$29*Abrasion_indicator!Q7))/('Indicator 0'!Q7+Abrasion_indicator!Q7))*'Wellbeing Base'!Q7)*'Ecosystem Area'!$I23/10000</f>
        <v>6.9091283211457659</v>
      </c>
      <c r="P27" s="70">
        <f t="shared" si="2"/>
        <v>482.75638934353674</v>
      </c>
      <c r="R27" s="73"/>
      <c r="S27" s="68"/>
      <c r="T27" s="53"/>
      <c r="U27" s="53"/>
      <c r="V27" s="53"/>
      <c r="W27" s="53"/>
      <c r="X27" s="53"/>
      <c r="Y27" s="53"/>
      <c r="Z27" s="53"/>
      <c r="AA27" s="53"/>
      <c r="AB27" s="53"/>
      <c r="AC27" s="53"/>
      <c r="AD27" s="53"/>
      <c r="AE27" s="53"/>
      <c r="AF27" s="70"/>
    </row>
    <row r="28" spans="2:32">
      <c r="B28" s="102"/>
      <c r="C28" s="80" t="s">
        <v>38</v>
      </c>
      <c r="D28" s="93">
        <f>(((('Indicator 0'!$P$20*'Indicator 0'!F8)+(Abrasion_indicator!$L$29*Abrasion_indicator!F8))/('Indicator 0'!F8+Abrasion_indicator!F8))*'Wellbeing Base'!F8)*'Ecosystem Area'!$I24/10000</f>
        <v>0</v>
      </c>
      <c r="E28" s="93">
        <f>(((('Indicator 0'!$P$20*'Indicator 0'!G8)+(Abrasion_indicator!$L$29*Abrasion_indicator!G8))/('Indicator 0'!G8+Abrasion_indicator!G8))*'Wellbeing Base'!G8)*'Ecosystem Area'!$I24/10000</f>
        <v>2.2237270300689294</v>
      </c>
      <c r="F28" s="93">
        <f>(((('Indicator 0'!$P$20*'Indicator 0'!H8)+(Abrasion_indicator!$L$29*Abrasion_indicator!H8))/('Indicator 0'!H8+Abrasion_indicator!H8))*'Wellbeing Base'!H8)*'Ecosystem Area'!$I24/10000</f>
        <v>0.66890563957914706</v>
      </c>
      <c r="G28" s="93">
        <f>(((('Indicator 0'!$P$20*'Indicator 0'!I8)+(Abrasion_indicator!$L$29*Abrasion_indicator!I8))/('Indicator 0'!I8+Abrasion_indicator!I8))*'Wellbeing Base'!I8)*'Ecosystem Area'!$I24/10000</f>
        <v>0</v>
      </c>
      <c r="H28" s="93">
        <f>(((('Indicator 0'!$P$20*'Indicator 0'!J8)+(Abrasion_indicator!$L$29*Abrasion_indicator!J8))/('Indicator 0'!J8+Abrasion_indicator!J8))*'Wellbeing Base'!J8)*'Ecosystem Area'!$I24/10000</f>
        <v>0</v>
      </c>
      <c r="I28" s="93">
        <f>(((('Indicator 0'!$P$20*'Indicator 0'!K8)+(Abrasion_indicator!$L$29*Abrasion_indicator!K8))/('Indicator 0'!K8+Abrasion_indicator!K8))*'Wellbeing Base'!K8)*'Ecosystem Area'!$I24/10000</f>
        <v>0.56264712363931213</v>
      </c>
      <c r="J28" s="93">
        <f>(((('Indicator 0'!$P$20*'Indicator 0'!L8)+(Abrasion_indicator!$L$29*Abrasion_indicator!L8))/('Indicator 0'!L8+Abrasion_indicator!L8))*'Wellbeing Base'!L8)*'Ecosystem Area'!$I24/10000</f>
        <v>1.2811331083788986</v>
      </c>
      <c r="K28" s="93">
        <f>(((('Indicator 0'!$P$20*'Indicator 0'!M8)+(Abrasion_indicator!$L$29*Abrasion_indicator!M8))/('Indicator 0'!M8+Abrasion_indicator!M8))*'Wellbeing Base'!M8)*'Ecosystem Area'!$I24/10000</f>
        <v>23.089308702123461</v>
      </c>
      <c r="L28" s="93">
        <f>(((('Indicator 0'!$P$20*'Indicator 0'!N8)+(Abrasion_indicator!$L$29*Abrasion_indicator!N8))/('Indicator 0'!N8+Abrasion_indicator!N8))*'Wellbeing Base'!N8)*'Ecosystem Area'!$I24/10000</f>
        <v>0</v>
      </c>
      <c r="M28" s="93">
        <f>(((('Indicator 0'!$P$20*'Indicator 0'!O8)+(Abrasion_indicator!$L$29*Abrasion_indicator!O8))/('Indicator 0'!O8+Abrasion_indicator!O8))*'Wellbeing Base'!O8)*'Ecosystem Area'!$I24/10000</f>
        <v>26.932162398605449</v>
      </c>
      <c r="N28" s="93">
        <f>(((('Indicator 0'!$P$20*'Indicator 0'!P8)+(Abrasion_indicator!$L$29*Abrasion_indicator!P8))/('Indicator 0'!P8+Abrasion_indicator!P8))*'Wellbeing Base'!P8)*'Ecosystem Area'!$I24/10000</f>
        <v>0</v>
      </c>
      <c r="O28" s="93">
        <f>(((('Indicator 0'!$P$20*'Indicator 0'!Q8)+(Abrasion_indicator!$L$29*Abrasion_indicator!Q8))/('Indicator 0'!Q8+Abrasion_indicator!Q8))*'Wellbeing Base'!Q8)*'Ecosystem Area'!$I24/10000</f>
        <v>3.0230862130461933</v>
      </c>
      <c r="P28" s="70">
        <f t="shared" si="2"/>
        <v>57.780970215441393</v>
      </c>
      <c r="R28" s="73"/>
      <c r="S28" s="68"/>
      <c r="T28" s="53"/>
      <c r="U28" s="53"/>
      <c r="V28" s="53"/>
      <c r="W28" s="53"/>
      <c r="X28" s="53"/>
      <c r="Y28" s="53"/>
      <c r="Z28" s="53"/>
      <c r="AA28" s="53"/>
      <c r="AB28" s="53"/>
      <c r="AC28" s="53"/>
      <c r="AD28" s="53"/>
      <c r="AE28" s="53"/>
      <c r="AF28" s="70"/>
    </row>
    <row r="29" spans="2:32">
      <c r="B29" s="102"/>
      <c r="C29" s="80" t="s">
        <v>21</v>
      </c>
      <c r="D29" s="93">
        <f>(((('Indicator 0'!$P$20*'Indicator 0'!F9)+(Abrasion_indicator!$L$29*Abrasion_indicator!F9))/('Indicator 0'!F9+Abrasion_indicator!F9))*'Wellbeing Base'!F9)*'Ecosystem Area'!$I25/10000</f>
        <v>0</v>
      </c>
      <c r="E29" s="93">
        <f>(((('Indicator 0'!$P$20*'Indicator 0'!G9)+(Abrasion_indicator!$L$29*Abrasion_indicator!G9))/('Indicator 0'!G9+Abrasion_indicator!G9))*'Wellbeing Base'!G9)*'Ecosystem Area'!$I25/10000</f>
        <v>25.217776897476941</v>
      </c>
      <c r="F29" s="93">
        <f>(((('Indicator 0'!$P$20*'Indicator 0'!H9)+(Abrasion_indicator!$L$29*Abrasion_indicator!H9))/('Indicator 0'!H9+Abrasion_indicator!H9))*'Wellbeing Base'!H9)*'Ecosystem Area'!$I25/10000</f>
        <v>5.0570694922773214</v>
      </c>
      <c r="G29" s="93">
        <f>(((('Indicator 0'!$P$20*'Indicator 0'!I9)+(Abrasion_indicator!$L$29*Abrasion_indicator!I9))/('Indicator 0'!I9+Abrasion_indicator!I9))*'Wellbeing Base'!I9)*'Ecosystem Area'!$I25/10000</f>
        <v>10.081315058635266</v>
      </c>
      <c r="H29" s="93">
        <f>(((('Indicator 0'!$P$20*'Indicator 0'!J9)+(Abrasion_indicator!$L$29*Abrasion_indicator!J9))/('Indicator 0'!J9+Abrasion_indicator!J9))*'Wellbeing Base'!J9)*'Ecosystem Area'!$I25/10000</f>
        <v>5.9187032058817977</v>
      </c>
      <c r="I29" s="93">
        <f>(((('Indicator 0'!$P$20*'Indicator 0'!K9)+(Abrasion_indicator!$L$29*Abrasion_indicator!K9))/('Indicator 0'!K9+Abrasion_indicator!K9))*'Wellbeing Base'!K9)*'Ecosystem Area'!$I25/10000</f>
        <v>8.5074648366371868</v>
      </c>
      <c r="J29" s="93">
        <f>(((('Indicator 0'!$P$20*'Indicator 0'!L9)+(Abrasion_indicator!$L$29*Abrasion_indicator!L9))/('Indicator 0'!L9+Abrasion_indicator!L9))*'Wellbeing Base'!L9)*'Ecosystem Area'!$I25/10000</f>
        <v>9.6856399088002458</v>
      </c>
      <c r="K29" s="93">
        <f>(((('Indicator 0'!$P$20*'Indicator 0'!M9)+(Abrasion_indicator!$L$29*Abrasion_indicator!M9))/('Indicator 0'!M9+Abrasion_indicator!M9))*'Wellbeing Base'!M9)*'Ecosystem Area'!$I25/10000</f>
        <v>174.56010493310529</v>
      </c>
      <c r="L29" s="93">
        <f>(((('Indicator 0'!$P$20*'Indicator 0'!N9)+(Abrasion_indicator!$L$29*Abrasion_indicator!N9))/('Indicator 0'!N9+Abrasion_indicator!N9))*'Wellbeing Base'!N9)*'Ecosystem Area'!$I25/10000</f>
        <v>337.94307217533219</v>
      </c>
      <c r="M29" s="93">
        <f>(((('Indicator 0'!$P$20*'Indicator 0'!O9)+(Abrasion_indicator!$L$29*Abrasion_indicator!O9))/('Indicator 0'!O9+Abrasion_indicator!O9))*'Wellbeing Base'!O9)*'Ecosystem Area'!$I25/10000</f>
        <v>203.61289959034744</v>
      </c>
      <c r="N29" s="93">
        <f>(((('Indicator 0'!$P$20*'Indicator 0'!P9)+(Abrasion_indicator!$L$29*Abrasion_indicator!P9))/('Indicator 0'!P9+Abrasion_indicator!P9))*'Wellbeing Base'!P9)*'Ecosystem Area'!$I25/10000</f>
        <v>11.516848849067982</v>
      </c>
      <c r="O29" s="93">
        <f>(((('Indicator 0'!$P$20*'Indicator 0'!Q9)+(Abrasion_indicator!$L$29*Abrasion_indicator!Q9))/('Indicator 0'!Q9+Abrasion_indicator!Q9))*'Wellbeing Base'!Q9)*'Ecosystem Area'!$I25/10000</f>
        <v>11.427588703048423</v>
      </c>
      <c r="P29" s="70">
        <f t="shared" si="2"/>
        <v>803.52848365061004</v>
      </c>
      <c r="R29" s="73"/>
      <c r="S29" s="68"/>
      <c r="T29" s="53"/>
      <c r="U29" s="53"/>
      <c r="V29" s="53"/>
      <c r="W29" s="53"/>
      <c r="X29" s="53"/>
      <c r="Y29" s="53"/>
      <c r="Z29" s="53"/>
      <c r="AA29" s="53"/>
      <c r="AB29" s="53"/>
      <c r="AC29" s="53"/>
      <c r="AD29" s="53"/>
      <c r="AE29" s="53"/>
      <c r="AF29" s="70"/>
    </row>
    <row r="30" spans="2:32">
      <c r="B30" s="102"/>
      <c r="C30" s="80" t="s">
        <v>39</v>
      </c>
      <c r="D30" s="93">
        <f>(((('Indicator 0'!$P$20*'Indicator 0'!F10)+(Abrasion_indicator!$L$29*Abrasion_indicator!F10))/('Indicator 0'!F10+Abrasion_indicator!F10))*'Wellbeing Base'!F10)*'Ecosystem Area'!$I26/10000</f>
        <v>0</v>
      </c>
      <c r="E30" s="93">
        <f>(((('Indicator 0'!$P$20*'Indicator 0'!G10)+(Abrasion_indicator!$L$29*Abrasion_indicator!G10))/('Indicator 0'!G10+Abrasion_indicator!G10))*'Wellbeing Base'!G10)*'Ecosystem Area'!$I26/10000</f>
        <v>20.469549102982132</v>
      </c>
      <c r="F30" s="93">
        <f>(((('Indicator 0'!$P$20*'Indicator 0'!H10)+(Abrasion_indicator!$L$29*Abrasion_indicator!H10))/('Indicator 0'!H10+Abrasion_indicator!H10))*'Wellbeing Base'!H10)*'Ecosystem Area'!$I26/10000</f>
        <v>4.1048793757756021</v>
      </c>
      <c r="G30" s="93">
        <f>(((('Indicator 0'!$P$20*'Indicator 0'!I10)+(Abrasion_indicator!$L$29*Abrasion_indicator!I10))/('Indicator 0'!I10+Abrasion_indicator!I10))*'Wellbeing Base'!I10)*'Ecosystem Area'!$I26/10000</f>
        <v>8.1831152069560193</v>
      </c>
      <c r="H30" s="93">
        <f>(((('Indicator 0'!$P$20*'Indicator 0'!J10)+(Abrasion_indicator!$L$29*Abrasion_indicator!J10))/('Indicator 0'!J10+Abrasion_indicator!J10))*'Wellbeing Base'!J10)*'Ecosystem Area'!$I26/10000</f>
        <v>4.8042770142397719</v>
      </c>
      <c r="I30" s="93">
        <f>(((('Indicator 0'!$P$20*'Indicator 0'!K10)+(Abrasion_indicator!$L$29*Abrasion_indicator!K10))/('Indicator 0'!K10+Abrasion_indicator!K10))*'Wellbeing Base'!K10)*'Ecosystem Area'!$I26/10000</f>
        <v>6.9056035321203115</v>
      </c>
      <c r="J30" s="93">
        <f>(((('Indicator 0'!$P$20*'Indicator 0'!L10)+(Abrasion_indicator!$L$29*Abrasion_indicator!L10))/('Indicator 0'!L10+Abrasion_indicator!L10))*'Wellbeing Base'!L10)*'Ecosystem Area'!$I26/10000</f>
        <v>7.8619413008934265</v>
      </c>
      <c r="K30" s="93">
        <f>(((('Indicator 0'!$P$20*'Indicator 0'!M10)+(Abrasion_indicator!$L$29*Abrasion_indicator!M10))/('Indicator 0'!M10+Abrasion_indicator!M10))*'Wellbeing Base'!M10)*'Ecosystem Area'!$I26/10000</f>
        <v>141.69237256228604</v>
      </c>
      <c r="L30" s="93">
        <f>(((('Indicator 0'!$P$20*'Indicator 0'!N10)+(Abrasion_indicator!$L$29*Abrasion_indicator!N10))/('Indicator 0'!N10+Abrasion_indicator!N10))*'Wellbeing Base'!N10)*'Ecosystem Area'!$I26/10000</f>
        <v>274.31213853738643</v>
      </c>
      <c r="M30" s="93">
        <f>(((('Indicator 0'!$P$20*'Indicator 0'!O10)+(Abrasion_indicator!$L$29*Abrasion_indicator!O10))/('Indicator 0'!O10+Abrasion_indicator!O10))*'Wellbeing Base'!O10)*'Ecosystem Area'!$I26/10000</f>
        <v>165.27484810059471</v>
      </c>
      <c r="N30" s="93">
        <f>(((('Indicator 0'!$P$20*'Indicator 0'!P10)+(Abrasion_indicator!$L$29*Abrasion_indicator!P10))/('Indicator 0'!P10+Abrasion_indicator!P10))*'Wellbeing Base'!P10)*'Ecosystem Area'!$I26/10000</f>
        <v>9.3483539007439926</v>
      </c>
      <c r="O30" s="93">
        <f>(((('Indicator 0'!$P$20*'Indicator 0'!Q10)+(Abrasion_indicator!$L$29*Abrasion_indicator!Q10))/('Indicator 0'!Q10+Abrasion_indicator!Q10))*'Wellbeing Base'!Q10)*'Ecosystem Area'!$I26/10000</f>
        <v>9.2759004505721219</v>
      </c>
      <c r="P30" s="70">
        <f t="shared" si="2"/>
        <v>652.23297908455049</v>
      </c>
      <c r="R30" s="73"/>
      <c r="S30" s="68"/>
      <c r="T30" s="53"/>
      <c r="U30" s="53"/>
      <c r="V30" s="53"/>
      <c r="W30" s="53"/>
      <c r="X30" s="53"/>
      <c r="Y30" s="53"/>
      <c r="Z30" s="53"/>
      <c r="AA30" s="53"/>
      <c r="AB30" s="53"/>
      <c r="AC30" s="53"/>
      <c r="AD30" s="53"/>
      <c r="AE30" s="53"/>
      <c r="AF30" s="70"/>
    </row>
    <row r="31" spans="2:32" ht="15" customHeight="1">
      <c r="B31" s="102" t="s">
        <v>40</v>
      </c>
      <c r="C31" s="80" t="s">
        <v>41</v>
      </c>
      <c r="D31" s="93">
        <f>(((('Indicator 0'!$P$20*'Indicator 0'!F11)+(Abrasion_indicator!$L$29*Abrasion_indicator!F11))/('Indicator 0'!F11+Abrasion_indicator!F11))*'Wellbeing Base'!F11)*'Ecosystem Area'!$I27/10000</f>
        <v>0</v>
      </c>
      <c r="E31" s="93">
        <f>(((('Indicator 0'!$P$20*'Indicator 0'!G11)+(Abrasion_indicator!$L$29*Abrasion_indicator!G11))/('Indicator 0'!G11+Abrasion_indicator!G11))*'Wellbeing Base'!G11)*'Ecosystem Area'!$I27/10000</f>
        <v>98.910904303360255</v>
      </c>
      <c r="F31" s="93">
        <f>(((('Indicator 0'!$P$20*'Indicator 0'!H11)+(Abrasion_indicator!$L$29*Abrasion_indicator!H11))/('Indicator 0'!H11+Abrasion_indicator!H11))*'Wellbeing Base'!H11)*'Ecosystem Area'!$I27/10000</f>
        <v>29.752780269231234</v>
      </c>
      <c r="G31" s="93">
        <f>(((('Indicator 0'!$P$20*'Indicator 0'!I11)+(Abrasion_indicator!$L$29*Abrasion_indicator!I11))/('Indicator 0'!I11+Abrasion_indicator!I11))*'Wellbeing Base'!I11)*'Ecosystem Area'!$I27/10000</f>
        <v>59.312444138352852</v>
      </c>
      <c r="H31" s="93">
        <f>(((('Indicator 0'!$P$20*'Indicator 0'!J11)+(Abrasion_indicator!$L$29*Abrasion_indicator!J11))/('Indicator 0'!J11+Abrasion_indicator!J11))*'Wellbeing Base'!J11)*'Ecosystem Area'!$I27/10000</f>
        <v>34.82211906170474</v>
      </c>
      <c r="I31" s="93">
        <f>(((('Indicator 0'!$P$20*'Indicator 0'!K11)+(Abrasion_indicator!$L$29*Abrasion_indicator!K11))/('Indicator 0'!K11+Abrasion_indicator!K11))*'Wellbeing Base'!K11)*'Ecosystem Area'!$I27/10000</f>
        <v>50.052848259099378</v>
      </c>
      <c r="J31" s="93">
        <f>(((('Indicator 0'!$P$20*'Indicator 0'!L11)+(Abrasion_indicator!$L$29*Abrasion_indicator!L11))/('Indicator 0'!L11+Abrasion_indicator!L11))*'Wellbeing Base'!L11)*'Ecosystem Area'!$I27/10000</f>
        <v>0</v>
      </c>
      <c r="K31" s="93">
        <f>(((('Indicator 0'!$P$20*'Indicator 0'!M11)+(Abrasion_indicator!$L$29*Abrasion_indicator!M11))/('Indicator 0'!M11+Abrasion_indicator!M11))*'Wellbeing Base'!M11)*'Ecosystem Area'!$I27/10000</f>
        <v>0</v>
      </c>
      <c r="L31" s="93">
        <f>(((('Indicator 0'!$P$20*'Indicator 0'!N11)+(Abrasion_indicator!$L$29*Abrasion_indicator!N11))/('Indicator 0'!N11+Abrasion_indicator!N11))*'Wellbeing Base'!N11)*'Ecosystem Area'!$I27/10000</f>
        <v>0</v>
      </c>
      <c r="M31" s="93">
        <f>(((('Indicator 0'!$P$20*'Indicator 0'!O11)+(Abrasion_indicator!$L$29*Abrasion_indicator!O11))/('Indicator 0'!O11+Abrasion_indicator!O11))*'Wellbeing Base'!O11)*'Ecosystem Area'!$I27/10000</f>
        <v>0</v>
      </c>
      <c r="N31" s="93">
        <f>(((('Indicator 0'!$P$20*'Indicator 0'!P11)+(Abrasion_indicator!$L$29*Abrasion_indicator!P11))/('Indicator 0'!P11+Abrasion_indicator!P11))*'Wellbeing Base'!P11)*'Ecosystem Area'!$I27/10000</f>
        <v>67.758268642252929</v>
      </c>
      <c r="O31" s="93">
        <f>(((('Indicator 0'!$P$20*'Indicator 0'!Q11)+(Abrasion_indicator!$L$29*Abrasion_indicator!Q11))/('Indicator 0'!Q11+Abrasion_indicator!Q11))*'Wellbeing Base'!Q11)*'Ecosystem Area'!$I27/10000</f>
        <v>67.233115188187284</v>
      </c>
      <c r="P31" s="70">
        <f t="shared" si="2"/>
        <v>407.84247986218867</v>
      </c>
      <c r="R31" s="73"/>
      <c r="S31" s="68"/>
      <c r="T31" s="53"/>
      <c r="U31" s="53"/>
      <c r="V31" s="53"/>
      <c r="W31" s="53"/>
      <c r="X31" s="53"/>
      <c r="Y31" s="53"/>
      <c r="Z31" s="53"/>
      <c r="AA31" s="53"/>
      <c r="AB31" s="53"/>
      <c r="AC31" s="53"/>
      <c r="AD31" s="53"/>
      <c r="AE31" s="53"/>
      <c r="AF31" s="70"/>
    </row>
    <row r="32" spans="2:32">
      <c r="B32" s="102"/>
      <c r="C32" s="80" t="s">
        <v>42</v>
      </c>
      <c r="D32" s="93">
        <f>(((('Indicator 0'!$P$20*'Indicator 0'!F12)+(Abrasion_indicator!$L$29*Abrasion_indicator!F12))/('Indicator 0'!F12+Abrasion_indicator!F12))*'Wellbeing Base'!F12)*'Ecosystem Area'!$I28/10000</f>
        <v>0</v>
      </c>
      <c r="E32" s="93">
        <f>(((('Indicator 0'!$P$20*'Indicator 0'!G12)+(Abrasion_indicator!$L$29*Abrasion_indicator!G12))/('Indicator 0'!G12+Abrasion_indicator!G12))*'Wellbeing Base'!G12)*'Ecosystem Area'!$I28/10000</f>
        <v>152.51748537282165</v>
      </c>
      <c r="F32" s="93">
        <f>(((('Indicator 0'!$P$20*'Indicator 0'!H12)+(Abrasion_indicator!$L$29*Abrasion_indicator!H12))/('Indicator 0'!H12+Abrasion_indicator!H12))*'Wellbeing Base'!H12)*'Ecosystem Area'!$I28/10000</f>
        <v>45.877845940986816</v>
      </c>
      <c r="G32" s="93">
        <f>(((('Indicator 0'!$P$20*'Indicator 0'!I12)+(Abrasion_indicator!$L$29*Abrasion_indicator!I12))/('Indicator 0'!I12+Abrasion_indicator!I12))*'Wellbeing Base'!I12)*'Ecosystem Area'!$I28/10000</f>
        <v>91.457912502274141</v>
      </c>
      <c r="H32" s="93">
        <f>(((('Indicator 0'!$P$20*'Indicator 0'!J12)+(Abrasion_indicator!$L$29*Abrasion_indicator!J12))/('Indicator 0'!J12+Abrasion_indicator!J12))*'Wellbeing Base'!J12)*'Ecosystem Area'!$I28/10000</f>
        <v>53.694605989602501</v>
      </c>
      <c r="I32" s="93">
        <f>(((('Indicator 0'!$P$20*'Indicator 0'!K12)+(Abrasion_indicator!$L$29*Abrasion_indicator!K12))/('Indicator 0'!K12+Abrasion_indicator!K12))*'Wellbeing Base'!K12)*'Ecosystem Area'!$I28/10000</f>
        <v>77.179908585325762</v>
      </c>
      <c r="J32" s="93">
        <f>(((('Indicator 0'!$P$20*'Indicator 0'!L12)+(Abrasion_indicator!$L$29*Abrasion_indicator!L12))/('Indicator 0'!L12+Abrasion_indicator!L12))*'Wellbeing Base'!L12)*'Ecosystem Area'!$I28/10000</f>
        <v>87.868338818438275</v>
      </c>
      <c r="K32" s="93">
        <f>(((('Indicator 0'!$P$20*'Indicator 0'!M12)+(Abrasion_indicator!$L$29*Abrasion_indicator!M12))/('Indicator 0'!M12+Abrasion_indicator!M12))*'Wellbeing Base'!M12)*'Ecosystem Area'!$I28/10000</f>
        <v>0</v>
      </c>
      <c r="L32" s="93">
        <f>(((('Indicator 0'!$P$20*'Indicator 0'!N12)+(Abrasion_indicator!$L$29*Abrasion_indicator!N12))/('Indicator 0'!N12+Abrasion_indicator!N12))*'Wellbeing Base'!N12)*'Ecosystem Area'!$I28/10000</f>
        <v>0</v>
      </c>
      <c r="M32" s="93">
        <f>(((('Indicator 0'!$P$20*'Indicator 0'!O12)+(Abrasion_indicator!$L$29*Abrasion_indicator!O12))/('Indicator 0'!O12+Abrasion_indicator!O12))*'Wellbeing Base'!O12)*'Ecosystem Area'!$I28/10000</f>
        <v>0</v>
      </c>
      <c r="N32" s="93">
        <f>(((('Indicator 0'!$P$20*'Indicator 0'!P12)+(Abrasion_indicator!$L$29*Abrasion_indicator!P12))/('Indicator 0'!P12+Abrasion_indicator!P12))*'Wellbeing Base'!P12)*'Ecosystem Area'!$I28/10000</f>
        <v>104.48110670222076</v>
      </c>
      <c r="O32" s="93">
        <f>(((('Indicator 0'!$P$20*'Indicator 0'!Q12)+(Abrasion_indicator!$L$29*Abrasion_indicator!Q12))/('Indicator 0'!Q12+Abrasion_indicator!Q12))*'Wellbeing Base'!Q12)*'Ecosystem Area'!$I28/10000</f>
        <v>103.67133668936867</v>
      </c>
      <c r="P32" s="70">
        <f t="shared" si="2"/>
        <v>716.74854060103848</v>
      </c>
      <c r="R32" s="73"/>
      <c r="S32" s="68"/>
      <c r="T32" s="53"/>
      <c r="U32" s="53"/>
      <c r="V32" s="53"/>
      <c r="W32" s="53"/>
      <c r="X32" s="53"/>
      <c r="Y32" s="53"/>
      <c r="Z32" s="53"/>
      <c r="AA32" s="53"/>
      <c r="AB32" s="53"/>
      <c r="AC32" s="53"/>
      <c r="AD32" s="53"/>
      <c r="AE32" s="53"/>
      <c r="AF32" s="70"/>
    </row>
    <row r="33" spans="2:32">
      <c r="B33" s="102"/>
      <c r="C33" s="80" t="s">
        <v>43</v>
      </c>
      <c r="D33" s="93">
        <f>(((('Indicator 0'!$P$20*'Indicator 0'!F13)+(Abrasion_indicator!$L$29*Abrasion_indicator!F13))/('Indicator 0'!F13+Abrasion_indicator!F13))*'Wellbeing Base'!F13)*'Ecosystem Area'!$I29/10000</f>
        <v>0</v>
      </c>
      <c r="E33" s="93">
        <f>(((('Indicator 0'!$P$20*'Indicator 0'!G13)+(Abrasion_indicator!$L$29*Abrasion_indicator!G13))/('Indicator 0'!G13+Abrasion_indicator!G13))*'Wellbeing Base'!G13)*'Ecosystem Area'!$I29/10000</f>
        <v>645.55941070101869</v>
      </c>
      <c r="F33" s="93">
        <f>(((('Indicator 0'!$P$20*'Indicator 0'!H13)+(Abrasion_indicator!$L$29*Abrasion_indicator!H13))/('Indicator 0'!H13+Abrasion_indicator!H13))*'Wellbeing Base'!H13)*'Ecosystem Area'!$I29/10000</f>
        <v>388.37350507712</v>
      </c>
      <c r="G33" s="93">
        <f>(((('Indicator 0'!$P$20*'Indicator 0'!I13)+(Abrasion_indicator!$L$29*Abrasion_indicator!I13))/('Indicator 0'!I13+Abrasion_indicator!I13))*'Wellbeing Base'!I13)*'Ecosystem Area'!$I29/10000</f>
        <v>387.11309693173399</v>
      </c>
      <c r="H33" s="93">
        <f>(((('Indicator 0'!$P$20*'Indicator 0'!J13)+(Abrasion_indicator!$L$29*Abrasion_indicator!J13))/('Indicator 0'!J13+Abrasion_indicator!J13))*'Wellbeing Base'!J13)*'Ecosystem Area'!$I29/10000</f>
        <v>227.27268362534954</v>
      </c>
      <c r="I33" s="93">
        <f>(((('Indicator 0'!$P$20*'Indicator 0'!K13)+(Abrasion_indicator!$L$29*Abrasion_indicator!K13))/('Indicator 0'!K13+Abrasion_indicator!K13))*'Wellbeing Base'!K13)*'Ecosystem Area'!$I29/10000</f>
        <v>326.67871609939334</v>
      </c>
      <c r="J33" s="93">
        <f>(((('Indicator 0'!$P$20*'Indicator 0'!L13)+(Abrasion_indicator!$L$29*Abrasion_indicator!L13))/('Indicator 0'!L13+Abrasion_indicator!L13))*'Wellbeing Base'!L13)*'Ecosystem Area'!$I29/10000</f>
        <v>371.9195401645182</v>
      </c>
      <c r="K33" s="93">
        <f>(((('Indicator 0'!$P$20*'Indicator 0'!M13)+(Abrasion_indicator!$L$29*Abrasion_indicator!M13))/('Indicator 0'!M13+Abrasion_indicator!M13))*'Wellbeing Base'!M13)*'Ecosystem Area'!$I29/10000</f>
        <v>0</v>
      </c>
      <c r="L33" s="93">
        <f>(((('Indicator 0'!$P$20*'Indicator 0'!N13)+(Abrasion_indicator!$L$29*Abrasion_indicator!N13))/('Indicator 0'!N13+Abrasion_indicator!N13))*'Wellbeing Base'!N13)*'Ecosystem Area'!$I29/10000</f>
        <v>0</v>
      </c>
      <c r="M33" s="93">
        <f>(((('Indicator 0'!$P$20*'Indicator 0'!O13)+(Abrasion_indicator!$L$29*Abrasion_indicator!O13))/('Indicator 0'!O13+Abrasion_indicator!O13))*'Wellbeing Base'!O13)*'Ecosystem Area'!$I29/10000</f>
        <v>0</v>
      </c>
      <c r="N33" s="93">
        <f>(((('Indicator 0'!$P$20*'Indicator 0'!P13)+(Abrasion_indicator!$L$29*Abrasion_indicator!P13))/('Indicator 0'!P13+Abrasion_indicator!P13))*'Wellbeing Base'!P13)*'Ecosystem Area'!$I29/10000</f>
        <v>442.2362557788087</v>
      </c>
      <c r="O33" s="93">
        <f>(((('Indicator 0'!$P$20*'Indicator 0'!Q13)+(Abrasion_indicator!$L$29*Abrasion_indicator!Q13))/('Indicator 0'!Q13+Abrasion_indicator!Q13))*'Wellbeing Base'!Q13)*'Ecosystem Area'!$I29/10000</f>
        <v>438.80874941111392</v>
      </c>
      <c r="P33" s="70">
        <f t="shared" si="2"/>
        <v>3227.9619577890562</v>
      </c>
      <c r="R33" s="73"/>
      <c r="S33" s="68"/>
      <c r="T33" s="53"/>
      <c r="U33" s="53"/>
      <c r="V33" s="53"/>
      <c r="W33" s="53"/>
      <c r="X33" s="53"/>
      <c r="Y33" s="53"/>
      <c r="Z33" s="53"/>
      <c r="AA33" s="53"/>
      <c r="AB33" s="53"/>
      <c r="AC33" s="53"/>
      <c r="AD33" s="53"/>
      <c r="AE33" s="53"/>
      <c r="AF33" s="70"/>
    </row>
    <row r="34" spans="2:32">
      <c r="B34" s="102"/>
      <c r="C34" s="80" t="s">
        <v>44</v>
      </c>
      <c r="D34" s="93">
        <f>(((('Indicator 0'!$P$20*'Indicator 0'!F14)+(Abrasion_indicator!$L$29*Abrasion_indicator!F14))/('Indicator 0'!F14+Abrasion_indicator!F14))*'Wellbeing Base'!F14)*'Ecosystem Area'!$I30/10000</f>
        <v>0</v>
      </c>
      <c r="E34" s="93">
        <f>(((('Indicator 0'!$P$20*'Indicator 0'!G14)+(Abrasion_indicator!$L$29*Abrasion_indicator!G14))/('Indicator 0'!G14+Abrasion_indicator!G14))*'Wellbeing Base'!G14)*'Ecosystem Area'!$I30/10000</f>
        <v>0.89028068379891301</v>
      </c>
      <c r="F34" s="93">
        <f>(((('Indicator 0'!$P$20*'Indicator 0'!H14)+(Abrasion_indicator!$L$29*Abrasion_indicator!H14))/('Indicator 0'!H14+Abrasion_indicator!H14))*'Wellbeing Base'!H14)*'Ecosystem Area'!$I30/10000</f>
        <v>0.53559970459414985</v>
      </c>
      <c r="G34" s="93">
        <f>(((('Indicator 0'!$P$20*'Indicator 0'!I14)+(Abrasion_indicator!$L$29*Abrasion_indicator!I14))/('Indicator 0'!I14+Abrasion_indicator!I14))*'Wellbeing Base'!I14)*'Ecosystem Area'!$I30/10000</f>
        <v>0.53386149582987585</v>
      </c>
      <c r="H34" s="93">
        <f>(((('Indicator 0'!$P$20*'Indicator 0'!J14)+(Abrasion_indicator!$L$29*Abrasion_indicator!J14))/('Indicator 0'!J14+Abrasion_indicator!J14))*'Wellbeing Base'!J14)*'Ecosystem Area'!$I30/10000</f>
        <v>0.31342813199341524</v>
      </c>
      <c r="I34" s="93">
        <f>(((('Indicator 0'!$P$20*'Indicator 0'!K14)+(Abrasion_indicator!$L$29*Abrasion_indicator!K14))/('Indicator 0'!K14+Abrasion_indicator!K14))*'Wellbeing Base'!K14)*'Ecosystem Area'!$I30/10000</f>
        <v>0.45051740541695118</v>
      </c>
      <c r="J34" s="93">
        <f>(((('Indicator 0'!$P$20*'Indicator 0'!L14)+(Abrasion_indicator!$L$29*Abrasion_indicator!L14))/('Indicator 0'!L14+Abrasion_indicator!L14))*'Wellbeing Base'!L14)*'Ecosystem Area'!$I30/10000</f>
        <v>0.51290830409595645</v>
      </c>
      <c r="K34" s="93">
        <f>(((('Indicator 0'!$P$20*'Indicator 0'!M14)+(Abrasion_indicator!$L$29*Abrasion_indicator!M14))/('Indicator 0'!M14+Abrasion_indicator!M14))*'Wellbeing Base'!M14)*'Ecosystem Area'!$I30/10000</f>
        <v>9.2439248441088964</v>
      </c>
      <c r="L34" s="93">
        <f>(((('Indicator 0'!$P$20*'Indicator 0'!N14)+(Abrasion_indicator!$L$29*Abrasion_indicator!N14))/('Indicator 0'!N14+Abrasion_indicator!N14))*'Wellbeing Base'!N14)*'Ecosystem Area'!$I30/10000</f>
        <v>26.843937467611958</v>
      </c>
      <c r="M34" s="93">
        <f>(((('Indicator 0'!$P$20*'Indicator 0'!O14)+(Abrasion_indicator!$L$29*Abrasion_indicator!O14))/('Indicator 0'!O14+Abrasion_indicator!O14))*'Wellbeing Base'!O14)*'Ecosystem Area'!$I30/10000</f>
        <v>5.3912156555633111</v>
      </c>
      <c r="N34" s="93">
        <f>(((('Indicator 0'!$P$20*'Indicator 0'!P14)+(Abrasion_indicator!$L$29*Abrasion_indicator!P14))/('Indicator 0'!P14+Abrasion_indicator!P14))*'Wellbeing Base'!P14)*'Ecosystem Area'!$I30/10000</f>
        <v>0.60988096474016384</v>
      </c>
      <c r="O34" s="93">
        <f>(((('Indicator 0'!$P$20*'Indicator 0'!Q14)+(Abrasion_indicator!$L$29*Abrasion_indicator!Q14))/('Indicator 0'!Q14+Abrasion_indicator!Q14))*'Wellbeing Base'!Q14)*'Ecosystem Area'!$I30/10000</f>
        <v>0.60515414539220813</v>
      </c>
      <c r="P34" s="70">
        <f t="shared" si="2"/>
        <v>45.930708803145798</v>
      </c>
      <c r="R34" s="73"/>
      <c r="S34" s="68"/>
      <c r="T34" s="53"/>
      <c r="U34" s="53"/>
      <c r="V34" s="53"/>
      <c r="W34" s="53"/>
      <c r="X34" s="53"/>
      <c r="Y34" s="53"/>
      <c r="Z34" s="53"/>
      <c r="AA34" s="53"/>
      <c r="AB34" s="53"/>
      <c r="AC34" s="53"/>
      <c r="AD34" s="53"/>
      <c r="AE34" s="53"/>
      <c r="AF34" s="70"/>
    </row>
    <row r="35" spans="2:32">
      <c r="B35" s="102"/>
      <c r="C35" s="80" t="s">
        <v>45</v>
      </c>
      <c r="D35" s="93">
        <f>(((('Indicator 0'!$P$20*'Indicator 0'!F15)+(Abrasion_indicator!$L$29*Abrasion_indicator!F15))/('Indicator 0'!F15+Abrasion_indicator!F15))*'Wellbeing Base'!F15)*'Ecosystem Area'!$I31/10000</f>
        <v>0</v>
      </c>
      <c r="E35" s="93">
        <f>(((('Indicator 0'!$P$20*'Indicator 0'!G15)+(Abrasion_indicator!$L$29*Abrasion_indicator!G15))/('Indicator 0'!G15+Abrasion_indicator!G15))*'Wellbeing Base'!G15)*'Ecosystem Area'!$I31/10000</f>
        <v>25.626420930218885</v>
      </c>
      <c r="F35" s="93">
        <f>(((('Indicator 0'!$P$20*'Indicator 0'!H15)+(Abrasion_indicator!$L$29*Abrasion_indicator!H15))/('Indicator 0'!H15+Abrasion_indicator!H15))*'Wellbeing Base'!H15)*'Ecosystem Area'!$I31/10000</f>
        <v>15.417051868925803</v>
      </c>
      <c r="G35" s="93">
        <f>(((('Indicator 0'!$P$20*'Indicator 0'!I15)+(Abrasion_indicator!$L$29*Abrasion_indicator!I15))/('Indicator 0'!I15+Abrasion_indicator!I15))*'Wellbeing Base'!I15)*'Ecosystem Area'!$I31/10000</f>
        <v>15.367018132073502</v>
      </c>
      <c r="H35" s="93">
        <f>(((('Indicator 0'!$P$20*'Indicator 0'!J15)+(Abrasion_indicator!$L$29*Abrasion_indicator!J15))/('Indicator 0'!J15+Abrasion_indicator!J15))*'Wellbeing Base'!J15)*'Ecosystem Area'!$I31/10000</f>
        <v>9.0219201517008916</v>
      </c>
      <c r="I35" s="93">
        <f>(((('Indicator 0'!$P$20*'Indicator 0'!K15)+(Abrasion_indicator!$L$29*Abrasion_indicator!K15))/('Indicator 0'!K15+Abrasion_indicator!K15))*'Wellbeing Base'!K15)*'Ecosystem Area'!$I31/10000</f>
        <v>12.967987374881154</v>
      </c>
      <c r="J35" s="93">
        <f>(((('Indicator 0'!$P$20*'Indicator 0'!L15)+(Abrasion_indicator!$L$29*Abrasion_indicator!L15))/('Indicator 0'!L15+Abrasion_indicator!L15))*'Wellbeing Base'!L15)*'Ecosystem Area'!$I31/10000</f>
        <v>0</v>
      </c>
      <c r="K35" s="93">
        <f>(((('Indicator 0'!$P$20*'Indicator 0'!M15)+(Abrasion_indicator!$L$29*Abrasion_indicator!M15))/('Indicator 0'!M15+Abrasion_indicator!M15))*'Wellbeing Base'!M15)*'Ecosystem Area'!$I31/10000</f>
        <v>0</v>
      </c>
      <c r="L35" s="93">
        <f>(((('Indicator 0'!$P$20*'Indicator 0'!N15)+(Abrasion_indicator!$L$29*Abrasion_indicator!N15))/('Indicator 0'!N15+Abrasion_indicator!N15))*'Wellbeing Base'!N15)*'Ecosystem Area'!$I31/10000</f>
        <v>0</v>
      </c>
      <c r="M35" s="93">
        <f>(((('Indicator 0'!$P$20*'Indicator 0'!O15)+(Abrasion_indicator!$L$29*Abrasion_indicator!O15))/('Indicator 0'!O15+Abrasion_indicator!O15))*'Wellbeing Base'!O15)*'Ecosystem Area'!$I31/10000</f>
        <v>0</v>
      </c>
      <c r="N35" s="93">
        <f>(((('Indicator 0'!$P$20*'Indicator 0'!P15)+(Abrasion_indicator!$L$29*Abrasion_indicator!P15))/('Indicator 0'!P15+Abrasion_indicator!P15))*'Wellbeing Base'!P15)*'Ecosystem Area'!$I31/10000</f>
        <v>17.555212197875274</v>
      </c>
      <c r="O35" s="93">
        <f>(((('Indicator 0'!$P$20*'Indicator 0'!Q15)+(Abrasion_indicator!$L$29*Abrasion_indicator!Q15))/('Indicator 0'!Q15+Abrasion_indicator!Q15))*'Wellbeing Base'!Q15)*'Ecosystem Area'!$I31/10000</f>
        <v>17.419152341162519</v>
      </c>
      <c r="P35" s="70">
        <f t="shared" si="2"/>
        <v>113.37476299683803</v>
      </c>
      <c r="R35" s="73"/>
      <c r="S35" s="68"/>
      <c r="T35" s="53"/>
      <c r="U35" s="53"/>
      <c r="V35" s="53"/>
      <c r="W35" s="53"/>
      <c r="X35" s="53"/>
      <c r="Y35" s="53"/>
      <c r="Z35" s="53"/>
      <c r="AA35" s="53"/>
      <c r="AB35" s="53"/>
      <c r="AC35" s="53"/>
      <c r="AD35" s="53"/>
      <c r="AE35" s="53"/>
      <c r="AF35" s="70"/>
    </row>
    <row r="36" spans="2:32">
      <c r="B36" s="102"/>
      <c r="C36" s="80" t="s">
        <v>46</v>
      </c>
      <c r="D36" s="93">
        <f>(((('Indicator 0'!$P$20*'Indicator 0'!F16)+(Abrasion_indicator!$L$29*Abrasion_indicator!F16))/('Indicator 0'!F16+Abrasion_indicator!F16))*'Wellbeing Base'!F16)*'Ecosystem Area'!$I32/10000</f>
        <v>0</v>
      </c>
      <c r="E36" s="93">
        <f>(((('Indicator 0'!$P$20*'Indicator 0'!G16)+(Abrasion_indicator!$L$29*Abrasion_indicator!G16))/('Indicator 0'!G16+Abrasion_indicator!G16))*'Wellbeing Base'!G16)*'Ecosystem Area'!$I32/10000</f>
        <v>3.1763541344627377</v>
      </c>
      <c r="F36" s="93">
        <f>(((('Indicator 0'!$P$20*'Indicator 0'!H16)+(Abrasion_indicator!$L$29*Abrasion_indicator!H16))/('Indicator 0'!H16+Abrasion_indicator!H16))*'Wellbeing Base'!H16)*'Ecosystem Area'!$I32/10000</f>
        <v>2.8663786046304534</v>
      </c>
      <c r="G36" s="93">
        <f>(((('Indicator 0'!$P$20*'Indicator 0'!I16)+(Abrasion_indicator!$L$29*Abrasion_indicator!I16))/('Indicator 0'!I16+Abrasion_indicator!I16))*'Wellbeing Base'!I16)*'Ecosystem Area'!$I32/10000</f>
        <v>5.7141524028371551</v>
      </c>
      <c r="H36" s="93">
        <f>(((('Indicator 0'!$P$20*'Indicator 0'!J16)+(Abrasion_indicator!$L$29*Abrasion_indicator!J16))/('Indicator 0'!J16+Abrasion_indicator!J16))*'Wellbeing Base'!J16)*'Ecosystem Area'!$I32/10000</f>
        <v>1.1182526601229543</v>
      </c>
      <c r="I36" s="93">
        <f>(((('Indicator 0'!$P$20*'Indicator 0'!K16)+(Abrasion_indicator!$L$29*Abrasion_indicator!K16))/('Indicator 0'!K16+Abrasion_indicator!K16))*'Wellbeing Base'!K16)*'Ecosystem Area'!$I32/10000</f>
        <v>2.4110421287093398</v>
      </c>
      <c r="J36" s="93">
        <f>(((('Indicator 0'!$P$20*'Indicator 0'!L16)+(Abrasion_indicator!$L$29*Abrasion_indicator!L16))/('Indicator 0'!L16+Abrasion_indicator!L16))*'Wellbeing Base'!L16)*'Ecosystem Area'!$I32/10000</f>
        <v>2.7449406270901031</v>
      </c>
      <c r="K36" s="93">
        <f>(((('Indicator 0'!$P$20*'Indicator 0'!M16)+(Abrasion_indicator!$L$29*Abrasion_indicator!M16))/('Indicator 0'!M16+Abrasion_indicator!M16))*'Wellbeing Base'!M16)*'Ecosystem Area'!$I32/10000</f>
        <v>49.470879406185269</v>
      </c>
      <c r="L36" s="93">
        <f>(((('Indicator 0'!$P$20*'Indicator 0'!N16)+(Abrasion_indicator!$L$29*Abrasion_indicator!N16))/('Indicator 0'!N16+Abrasion_indicator!N16))*'Wellbeing Base'!N16)*'Ecosystem Area'!$I32/10000</f>
        <v>63.849415367650032</v>
      </c>
      <c r="M36" s="93">
        <f>(((('Indicator 0'!$P$20*'Indicator 0'!O16)+(Abrasion_indicator!$L$29*Abrasion_indicator!O16))/('Indicator 0'!O16+Abrasion_indicator!O16))*'Wellbeing Base'!O16)*'Ecosystem Area'!$I32/10000</f>
        <v>38.46968815330748</v>
      </c>
      <c r="N36" s="93">
        <f>(((('Indicator 0'!$P$20*'Indicator 0'!P16)+(Abrasion_indicator!$L$29*Abrasion_indicator!P16))/('Indicator 0'!P16+Abrasion_indicator!P16))*'Wellbeing Base'!P16)*'Ecosystem Area'!$I32/10000</f>
        <v>2.1759406433669137</v>
      </c>
      <c r="O36" s="93">
        <f>(((('Indicator 0'!$P$20*'Indicator 0'!Q16)+(Abrasion_indicator!$L$29*Abrasion_indicator!Q16))/('Indicator 0'!Q16+Abrasion_indicator!Q16))*'Wellbeing Base'!Q16)*'Ecosystem Area'!$I32/10000</f>
        <v>4.3181524808595464</v>
      </c>
      <c r="P36" s="70">
        <f t="shared" si="2"/>
        <v>176.315196609222</v>
      </c>
      <c r="R36" s="73"/>
      <c r="S36" s="68"/>
      <c r="T36" s="53"/>
      <c r="U36" s="53"/>
      <c r="V36" s="53"/>
      <c r="W36" s="53"/>
      <c r="X36" s="53"/>
      <c r="Y36" s="53"/>
      <c r="Z36" s="53"/>
      <c r="AA36" s="53"/>
      <c r="AB36" s="53"/>
      <c r="AC36" s="53"/>
      <c r="AD36" s="53"/>
      <c r="AE36" s="53"/>
      <c r="AF36" s="70"/>
    </row>
    <row r="37" spans="2:32">
      <c r="D37" s="70">
        <f t="shared" ref="D37:O37" si="3">SUM(D24:D36)</f>
        <v>1002.9478611023364</v>
      </c>
      <c r="E37" s="70">
        <f t="shared" si="3"/>
        <v>1002.9478611023364</v>
      </c>
      <c r="F37" s="70">
        <f t="shared" si="3"/>
        <v>495.28289437152404</v>
      </c>
      <c r="G37" s="70">
        <f t="shared" si="3"/>
        <v>594.33947324582914</v>
      </c>
      <c r="H37" s="70">
        <f t="shared" si="3"/>
        <v>346.69802606006692</v>
      </c>
      <c r="I37" s="70">
        <f t="shared" si="3"/>
        <v>495.28289437152404</v>
      </c>
      <c r="J37" s="70">
        <f t="shared" si="3"/>
        <v>495.28289437152415</v>
      </c>
      <c r="K37" s="70">
        <f t="shared" si="3"/>
        <v>594.33947324582903</v>
      </c>
      <c r="L37" s="70">
        <f t="shared" si="3"/>
        <v>990.5657887430483</v>
      </c>
      <c r="M37" s="70">
        <f t="shared" si="3"/>
        <v>668.63190740155767</v>
      </c>
      <c r="N37" s="70">
        <f t="shared" si="3"/>
        <v>668.63190740155733</v>
      </c>
      <c r="O37" s="70">
        <f t="shared" si="3"/>
        <v>668.63190740155756</v>
      </c>
      <c r="P37" s="70">
        <f t="shared" si="2"/>
        <v>8023.5828888186898</v>
      </c>
      <c r="T37" s="70"/>
      <c r="U37" s="70"/>
      <c r="V37" s="70"/>
      <c r="W37" s="70"/>
      <c r="X37" s="70"/>
      <c r="Y37" s="70"/>
      <c r="Z37" s="70"/>
      <c r="AA37" s="70"/>
      <c r="AB37" s="70"/>
      <c r="AC37" s="70"/>
      <c r="AD37" s="70"/>
      <c r="AE37" s="70"/>
      <c r="AF37" s="70"/>
    </row>
    <row r="40" spans="2:32" s="65" customFormat="1" ht="15" customHeight="1">
      <c r="B40" s="76"/>
      <c r="C40" s="75"/>
      <c r="D40" s="74"/>
      <c r="E40" s="74"/>
      <c r="F40" s="74"/>
      <c r="G40" s="74"/>
      <c r="H40" s="74"/>
      <c r="I40" s="74"/>
      <c r="J40" s="74"/>
      <c r="K40" s="74"/>
      <c r="L40" s="74"/>
      <c r="M40" s="74"/>
      <c r="N40" s="74"/>
      <c r="O40" s="74"/>
      <c r="R40" s="76"/>
      <c r="S40" s="75"/>
      <c r="T40" s="74"/>
      <c r="U40" s="74"/>
      <c r="V40" s="74"/>
      <c r="W40" s="74"/>
      <c r="X40" s="74"/>
      <c r="Y40" s="74"/>
      <c r="Z40" s="74"/>
      <c r="AA40" s="74"/>
      <c r="AB40" s="74"/>
      <c r="AC40" s="74"/>
      <c r="AD40" s="74"/>
      <c r="AE40" s="74"/>
    </row>
    <row r="41" spans="2:32" s="65" customFormat="1">
      <c r="B41" s="75"/>
      <c r="C41" s="75"/>
      <c r="D41" s="66"/>
      <c r="E41" s="66"/>
      <c r="F41" s="66"/>
      <c r="G41" s="66"/>
      <c r="H41" s="66"/>
      <c r="I41" s="66"/>
      <c r="J41" s="66"/>
      <c r="K41" s="66"/>
      <c r="L41" s="66"/>
      <c r="M41" s="66"/>
      <c r="N41" s="66"/>
      <c r="O41" s="66"/>
      <c r="R41" s="75"/>
      <c r="S41" s="75"/>
      <c r="T41" s="66"/>
      <c r="U41" s="66"/>
      <c r="V41" s="66"/>
      <c r="W41" s="66"/>
      <c r="X41" s="66"/>
      <c r="Y41" s="66"/>
      <c r="Z41" s="66"/>
      <c r="AA41" s="66"/>
      <c r="AB41" s="66"/>
      <c r="AC41" s="66"/>
      <c r="AD41" s="66"/>
      <c r="AE41" s="66"/>
    </row>
    <row r="42" spans="2:32" s="65" customFormat="1">
      <c r="B42" s="75"/>
      <c r="C42" s="75"/>
      <c r="D42" s="59"/>
      <c r="E42" s="59"/>
      <c r="F42" s="59"/>
      <c r="G42" s="59"/>
      <c r="H42" s="59"/>
      <c r="I42" s="59"/>
      <c r="J42" s="59"/>
      <c r="K42" s="59"/>
      <c r="L42" s="59"/>
      <c r="M42" s="59"/>
      <c r="N42" s="59"/>
      <c r="O42" s="59"/>
      <c r="R42" s="75"/>
      <c r="S42" s="75"/>
      <c r="T42" s="59"/>
      <c r="U42" s="59"/>
      <c r="V42" s="59"/>
      <c r="W42" s="59"/>
      <c r="X42" s="59"/>
      <c r="Y42" s="59"/>
      <c r="Z42" s="59"/>
      <c r="AA42" s="59"/>
      <c r="AB42" s="59"/>
      <c r="AC42" s="59"/>
      <c r="AD42" s="59"/>
      <c r="AE42" s="59"/>
    </row>
    <row r="43" spans="2:32" s="65" customFormat="1" ht="15" customHeight="1">
      <c r="B43" s="73"/>
      <c r="C43" s="68"/>
      <c r="D43" s="53"/>
      <c r="E43" s="53"/>
      <c r="F43" s="53"/>
      <c r="G43" s="53"/>
      <c r="H43" s="53"/>
      <c r="I43" s="53"/>
      <c r="J43" s="53"/>
      <c r="K43" s="53"/>
      <c r="L43" s="53"/>
      <c r="M43" s="53"/>
      <c r="N43" s="53"/>
      <c r="O43" s="53"/>
      <c r="P43" s="70"/>
      <c r="R43" s="73"/>
      <c r="S43" s="68"/>
      <c r="T43" s="53"/>
      <c r="U43" s="53"/>
      <c r="V43" s="53"/>
      <c r="W43" s="53"/>
      <c r="X43" s="53"/>
      <c r="Y43" s="53"/>
      <c r="Z43" s="53"/>
      <c r="AA43" s="53"/>
      <c r="AB43" s="53"/>
      <c r="AC43" s="53"/>
      <c r="AD43" s="53"/>
      <c r="AE43" s="53"/>
      <c r="AF43" s="70"/>
    </row>
    <row r="44" spans="2:32" s="65" customFormat="1">
      <c r="B44" s="73"/>
      <c r="C44" s="68"/>
      <c r="D44" s="53"/>
      <c r="E44" s="53"/>
      <c r="F44" s="53"/>
      <c r="G44" s="53"/>
      <c r="H44" s="53"/>
      <c r="I44" s="53"/>
      <c r="J44" s="53"/>
      <c r="K44" s="53"/>
      <c r="L44" s="53"/>
      <c r="M44" s="53"/>
      <c r="N44" s="53"/>
      <c r="O44" s="53"/>
      <c r="P44" s="70"/>
      <c r="R44" s="73"/>
      <c r="S44" s="68"/>
      <c r="T44" s="53"/>
      <c r="U44" s="53"/>
      <c r="V44" s="53"/>
      <c r="W44" s="53"/>
      <c r="X44" s="53"/>
      <c r="Y44" s="53"/>
      <c r="Z44" s="53"/>
      <c r="AA44" s="53"/>
      <c r="AB44" s="53"/>
      <c r="AC44" s="53"/>
      <c r="AD44" s="53"/>
      <c r="AE44" s="53"/>
      <c r="AF44" s="70"/>
    </row>
    <row r="45" spans="2:32" s="65" customFormat="1">
      <c r="B45" s="73"/>
      <c r="C45" s="68"/>
      <c r="D45" s="53"/>
      <c r="E45" s="53"/>
      <c r="F45" s="53"/>
      <c r="G45" s="53"/>
      <c r="H45" s="53"/>
      <c r="I45" s="53"/>
      <c r="J45" s="53"/>
      <c r="K45" s="53"/>
      <c r="L45" s="53"/>
      <c r="M45" s="53"/>
      <c r="N45" s="53"/>
      <c r="O45" s="53"/>
      <c r="P45" s="70"/>
      <c r="R45" s="73"/>
      <c r="S45" s="68"/>
      <c r="T45" s="53"/>
      <c r="U45" s="53"/>
      <c r="V45" s="53"/>
      <c r="W45" s="53"/>
      <c r="X45" s="53"/>
      <c r="Y45" s="53"/>
      <c r="Z45" s="53"/>
      <c r="AA45" s="53"/>
      <c r="AB45" s="53"/>
      <c r="AC45" s="53"/>
      <c r="AD45" s="53"/>
      <c r="AE45" s="53"/>
      <c r="AF45" s="70"/>
    </row>
    <row r="46" spans="2:32" s="65" customFormat="1" ht="15" customHeight="1">
      <c r="B46" s="73"/>
      <c r="C46" s="68"/>
      <c r="D46" s="53"/>
      <c r="E46" s="53"/>
      <c r="F46" s="53"/>
      <c r="G46" s="53"/>
      <c r="H46" s="53"/>
      <c r="I46" s="53"/>
      <c r="J46" s="53"/>
      <c r="K46" s="53"/>
      <c r="L46" s="53"/>
      <c r="M46" s="53"/>
      <c r="N46" s="53"/>
      <c r="O46" s="53"/>
      <c r="P46" s="70"/>
      <c r="R46" s="73"/>
      <c r="S46" s="68"/>
      <c r="T46" s="53"/>
      <c r="U46" s="53"/>
      <c r="V46" s="53"/>
      <c r="W46" s="53"/>
      <c r="X46" s="53"/>
      <c r="Y46" s="53"/>
      <c r="Z46" s="53"/>
      <c r="AA46" s="53"/>
      <c r="AB46" s="53"/>
      <c r="AC46" s="53"/>
      <c r="AD46" s="53"/>
      <c r="AE46" s="53"/>
      <c r="AF46" s="70"/>
    </row>
    <row r="47" spans="2:32" s="65" customFormat="1">
      <c r="B47" s="73"/>
      <c r="C47" s="68"/>
      <c r="D47" s="53"/>
      <c r="E47" s="53"/>
      <c r="F47" s="53"/>
      <c r="G47" s="53"/>
      <c r="H47" s="53"/>
      <c r="I47" s="53"/>
      <c r="J47" s="53"/>
      <c r="K47" s="53"/>
      <c r="L47" s="53"/>
      <c r="M47" s="53"/>
      <c r="N47" s="53"/>
      <c r="O47" s="53"/>
      <c r="P47" s="70"/>
      <c r="R47" s="73"/>
      <c r="S47" s="68"/>
      <c r="T47" s="53"/>
      <c r="U47" s="53"/>
      <c r="V47" s="53"/>
      <c r="W47" s="53"/>
      <c r="X47" s="53"/>
      <c r="Y47" s="53"/>
      <c r="Z47" s="53"/>
      <c r="AA47" s="53"/>
      <c r="AB47" s="53"/>
      <c r="AC47" s="53"/>
      <c r="AD47" s="53"/>
      <c r="AE47" s="53"/>
      <c r="AF47" s="70"/>
    </row>
    <row r="48" spans="2:32" s="65" customFormat="1">
      <c r="B48" s="73"/>
      <c r="C48" s="68"/>
      <c r="D48" s="53"/>
      <c r="E48" s="53"/>
      <c r="F48" s="53"/>
      <c r="G48" s="53"/>
      <c r="H48" s="53"/>
      <c r="I48" s="53"/>
      <c r="J48" s="53"/>
      <c r="K48" s="53"/>
      <c r="L48" s="53"/>
      <c r="M48" s="53"/>
      <c r="N48" s="53"/>
      <c r="O48" s="53"/>
      <c r="P48" s="70"/>
      <c r="R48" s="73"/>
      <c r="S48" s="68"/>
      <c r="T48" s="53"/>
      <c r="U48" s="53"/>
      <c r="V48" s="53"/>
      <c r="W48" s="53"/>
      <c r="X48" s="53"/>
      <c r="Y48" s="53"/>
      <c r="Z48" s="53"/>
      <c r="AA48" s="53"/>
      <c r="AB48" s="53"/>
      <c r="AC48" s="53"/>
      <c r="AD48" s="53"/>
      <c r="AE48" s="53"/>
      <c r="AF48" s="70"/>
    </row>
    <row r="49" spans="2:32" s="65" customFormat="1" ht="15" customHeight="1">
      <c r="B49" s="73"/>
      <c r="C49" s="68"/>
      <c r="D49" s="53"/>
      <c r="E49" s="53"/>
      <c r="F49" s="53"/>
      <c r="G49" s="53"/>
      <c r="H49" s="53"/>
      <c r="I49" s="53"/>
      <c r="J49" s="53"/>
      <c r="K49" s="53"/>
      <c r="L49" s="53"/>
      <c r="M49" s="53"/>
      <c r="N49" s="53"/>
      <c r="O49" s="53"/>
      <c r="P49" s="70"/>
      <c r="R49" s="73"/>
      <c r="S49" s="68"/>
      <c r="T49" s="53"/>
      <c r="U49" s="53"/>
      <c r="V49" s="53"/>
      <c r="W49" s="53"/>
      <c r="X49" s="53"/>
      <c r="Y49" s="53"/>
      <c r="Z49" s="53"/>
      <c r="AA49" s="53"/>
      <c r="AB49" s="53"/>
      <c r="AC49" s="53"/>
      <c r="AD49" s="53"/>
      <c r="AE49" s="53"/>
      <c r="AF49" s="70"/>
    </row>
    <row r="50" spans="2:32" s="65" customFormat="1" ht="15" customHeight="1">
      <c r="B50" s="73"/>
      <c r="C50" s="68"/>
      <c r="D50" s="53"/>
      <c r="E50" s="53"/>
      <c r="F50" s="53"/>
      <c r="G50" s="53"/>
      <c r="H50" s="53"/>
      <c r="I50" s="53"/>
      <c r="J50" s="53"/>
      <c r="K50" s="53"/>
      <c r="L50" s="53"/>
      <c r="M50" s="53"/>
      <c r="N50" s="53"/>
      <c r="O50" s="53"/>
      <c r="P50" s="70"/>
      <c r="R50" s="73"/>
      <c r="S50" s="68"/>
      <c r="T50" s="53"/>
      <c r="U50" s="53"/>
      <c r="V50" s="53"/>
      <c r="W50" s="53"/>
      <c r="X50" s="53"/>
      <c r="Y50" s="53"/>
      <c r="Z50" s="53"/>
      <c r="AA50" s="53"/>
      <c r="AB50" s="53"/>
      <c r="AC50" s="53"/>
      <c r="AD50" s="53"/>
      <c r="AE50" s="53"/>
      <c r="AF50" s="70"/>
    </row>
    <row r="51" spans="2:32" s="65" customFormat="1">
      <c r="B51" s="73"/>
      <c r="C51" s="68"/>
      <c r="D51" s="53"/>
      <c r="E51" s="53"/>
      <c r="F51" s="53"/>
      <c r="G51" s="53"/>
      <c r="H51" s="53"/>
      <c r="I51" s="53"/>
      <c r="J51" s="53"/>
      <c r="K51" s="53"/>
      <c r="L51" s="53"/>
      <c r="M51" s="53"/>
      <c r="N51" s="53"/>
      <c r="O51" s="53"/>
      <c r="P51" s="70"/>
      <c r="R51" s="73"/>
      <c r="S51" s="68"/>
      <c r="T51" s="53"/>
      <c r="U51" s="53"/>
      <c r="V51" s="53"/>
      <c r="W51" s="53"/>
      <c r="X51" s="53"/>
      <c r="Y51" s="53"/>
      <c r="Z51" s="53"/>
      <c r="AA51" s="53"/>
      <c r="AB51" s="53"/>
      <c r="AC51" s="53"/>
      <c r="AD51" s="53"/>
      <c r="AE51" s="53"/>
      <c r="AF51" s="70"/>
    </row>
    <row r="52" spans="2:32" s="65" customFormat="1">
      <c r="B52" s="73"/>
      <c r="C52" s="68"/>
      <c r="D52" s="53"/>
      <c r="E52" s="53"/>
      <c r="F52" s="53"/>
      <c r="G52" s="53"/>
      <c r="H52" s="53"/>
      <c r="I52" s="53"/>
      <c r="J52" s="53"/>
      <c r="K52" s="53"/>
      <c r="L52" s="53"/>
      <c r="M52" s="53"/>
      <c r="N52" s="53"/>
      <c r="O52" s="53"/>
      <c r="P52" s="70"/>
      <c r="R52" s="73"/>
      <c r="S52" s="68"/>
      <c r="T52" s="53"/>
      <c r="U52" s="53"/>
      <c r="V52" s="53"/>
      <c r="W52" s="53"/>
      <c r="X52" s="53"/>
      <c r="Y52" s="53"/>
      <c r="Z52" s="53"/>
      <c r="AA52" s="53"/>
      <c r="AB52" s="53"/>
      <c r="AC52" s="53"/>
      <c r="AD52" s="53"/>
      <c r="AE52" s="53"/>
      <c r="AF52" s="70"/>
    </row>
    <row r="53" spans="2:32" s="65" customFormat="1" ht="15" customHeight="1">
      <c r="B53" s="73"/>
      <c r="C53" s="68"/>
      <c r="D53" s="53"/>
      <c r="E53" s="53"/>
      <c r="F53" s="53"/>
      <c r="G53" s="53"/>
      <c r="H53" s="53"/>
      <c r="I53" s="53"/>
      <c r="J53" s="53"/>
      <c r="K53" s="53"/>
      <c r="L53" s="53"/>
      <c r="M53" s="53"/>
      <c r="N53" s="53"/>
      <c r="O53" s="53"/>
      <c r="P53" s="70"/>
      <c r="R53" s="73"/>
      <c r="S53" s="68"/>
      <c r="T53" s="53"/>
      <c r="U53" s="53"/>
      <c r="V53" s="53"/>
      <c r="W53" s="53"/>
      <c r="X53" s="53"/>
      <c r="Y53" s="53"/>
      <c r="Z53" s="53"/>
      <c r="AA53" s="53"/>
      <c r="AB53" s="53"/>
      <c r="AC53" s="53"/>
      <c r="AD53" s="53"/>
      <c r="AE53" s="53"/>
      <c r="AF53" s="70"/>
    </row>
    <row r="54" spans="2:32" s="65" customFormat="1">
      <c r="B54" s="73"/>
      <c r="C54" s="68"/>
      <c r="D54" s="53"/>
      <c r="E54" s="53"/>
      <c r="F54" s="53"/>
      <c r="G54" s="53"/>
      <c r="H54" s="53"/>
      <c r="I54" s="53"/>
      <c r="J54" s="53"/>
      <c r="K54" s="53"/>
      <c r="L54" s="53"/>
      <c r="M54" s="53"/>
      <c r="N54" s="53"/>
      <c r="O54" s="53"/>
      <c r="P54" s="70"/>
      <c r="R54" s="73"/>
      <c r="S54" s="68"/>
      <c r="T54" s="53"/>
      <c r="U54" s="53"/>
      <c r="V54" s="53"/>
      <c r="W54" s="53"/>
      <c r="X54" s="53"/>
      <c r="Y54" s="53"/>
      <c r="Z54" s="53"/>
      <c r="AA54" s="53"/>
      <c r="AB54" s="53"/>
      <c r="AC54" s="53"/>
      <c r="AD54" s="53"/>
      <c r="AE54" s="53"/>
      <c r="AF54" s="70"/>
    </row>
    <row r="55" spans="2:32" s="65" customFormat="1">
      <c r="B55" s="73"/>
      <c r="C55" s="68"/>
      <c r="D55" s="53"/>
      <c r="E55" s="53"/>
      <c r="F55" s="53"/>
      <c r="G55" s="53"/>
      <c r="H55" s="53"/>
      <c r="I55" s="53"/>
      <c r="J55" s="53"/>
      <c r="K55" s="53"/>
      <c r="L55" s="53"/>
      <c r="M55" s="53"/>
      <c r="N55" s="53"/>
      <c r="O55" s="53"/>
      <c r="P55" s="70"/>
      <c r="R55" s="73"/>
      <c r="S55" s="68"/>
      <c r="T55" s="53"/>
      <c r="U55" s="53"/>
      <c r="V55" s="53"/>
      <c r="W55" s="53"/>
      <c r="X55" s="53"/>
      <c r="Y55" s="53"/>
      <c r="Z55" s="53"/>
      <c r="AA55" s="53"/>
      <c r="AB55" s="53"/>
      <c r="AC55" s="53"/>
      <c r="AD55" s="53"/>
      <c r="AE55" s="53"/>
      <c r="AF55" s="70"/>
    </row>
    <row r="56" spans="2:32" s="65" customFormat="1">
      <c r="D56" s="70"/>
      <c r="E56" s="70"/>
      <c r="F56" s="70"/>
      <c r="G56" s="70"/>
      <c r="H56" s="70"/>
      <c r="I56" s="70"/>
      <c r="J56" s="70"/>
      <c r="K56" s="70"/>
      <c r="L56" s="70"/>
      <c r="M56" s="70"/>
      <c r="N56" s="70"/>
      <c r="O56" s="70"/>
      <c r="P56" s="70"/>
      <c r="T56" s="70"/>
      <c r="U56" s="70"/>
      <c r="V56" s="70"/>
      <c r="W56" s="70"/>
      <c r="X56" s="70"/>
      <c r="Y56" s="70"/>
      <c r="Z56" s="70"/>
      <c r="AA56" s="70"/>
      <c r="AB56" s="70"/>
      <c r="AC56" s="70"/>
      <c r="AD56" s="70"/>
      <c r="AE56" s="70"/>
      <c r="AF56" s="70"/>
    </row>
    <row r="57" spans="2:32" s="65" customFormat="1"/>
    <row r="58" spans="2:32" s="65" customFormat="1" ht="15" customHeight="1">
      <c r="B58" s="76"/>
      <c r="C58" s="75"/>
      <c r="D58" s="74"/>
      <c r="E58" s="74"/>
      <c r="F58" s="74"/>
      <c r="G58" s="74"/>
      <c r="H58" s="74"/>
      <c r="I58" s="74"/>
      <c r="J58" s="74"/>
      <c r="K58" s="74"/>
      <c r="L58" s="74"/>
      <c r="M58" s="74"/>
      <c r="N58" s="74"/>
      <c r="O58" s="74"/>
      <c r="R58" s="76"/>
      <c r="S58" s="75"/>
      <c r="T58" s="74"/>
      <c r="U58" s="74"/>
      <c r="V58" s="74"/>
      <c r="W58" s="74"/>
      <c r="X58" s="74"/>
      <c r="Y58" s="74"/>
      <c r="Z58" s="74"/>
      <c r="AA58" s="74"/>
      <c r="AB58" s="74"/>
      <c r="AC58" s="74"/>
      <c r="AD58" s="74"/>
      <c r="AE58" s="74"/>
    </row>
    <row r="59" spans="2:32" s="65" customFormat="1">
      <c r="B59" s="75"/>
      <c r="C59" s="75"/>
      <c r="D59" s="66"/>
      <c r="E59" s="66"/>
      <c r="F59" s="66"/>
      <c r="G59" s="66"/>
      <c r="H59" s="66"/>
      <c r="I59" s="66"/>
      <c r="J59" s="66"/>
      <c r="K59" s="66"/>
      <c r="L59" s="66"/>
      <c r="M59" s="66"/>
      <c r="N59" s="66"/>
      <c r="O59" s="66"/>
      <c r="R59" s="75"/>
      <c r="S59" s="75"/>
      <c r="T59" s="66"/>
      <c r="U59" s="66"/>
      <c r="V59" s="66"/>
      <c r="W59" s="66"/>
      <c r="X59" s="66"/>
      <c r="Y59" s="66"/>
      <c r="Z59" s="66"/>
      <c r="AA59" s="66"/>
      <c r="AB59" s="66"/>
      <c r="AC59" s="66"/>
      <c r="AD59" s="66"/>
      <c r="AE59" s="66"/>
    </row>
    <row r="60" spans="2:32" s="65" customFormat="1">
      <c r="B60" s="75"/>
      <c r="C60" s="75"/>
      <c r="D60" s="59"/>
      <c r="E60" s="59"/>
      <c r="F60" s="59"/>
      <c r="G60" s="59"/>
      <c r="H60" s="59"/>
      <c r="I60" s="59"/>
      <c r="J60" s="59"/>
      <c r="K60" s="59"/>
      <c r="L60" s="59"/>
      <c r="M60" s="59"/>
      <c r="N60" s="59"/>
      <c r="O60" s="59"/>
      <c r="R60" s="75"/>
      <c r="S60" s="75"/>
      <c r="T60" s="59"/>
      <c r="U60" s="59"/>
      <c r="V60" s="59"/>
      <c r="W60" s="59"/>
      <c r="X60" s="59"/>
      <c r="Y60" s="59"/>
      <c r="Z60" s="59"/>
      <c r="AA60" s="59"/>
      <c r="AB60" s="59"/>
      <c r="AC60" s="59"/>
      <c r="AD60" s="59"/>
      <c r="AE60" s="59"/>
    </row>
    <row r="61" spans="2:32" s="65" customFormat="1" ht="15" customHeight="1">
      <c r="B61" s="73"/>
      <c r="C61" s="68"/>
      <c r="D61" s="53"/>
      <c r="E61" s="53"/>
      <c r="F61" s="53"/>
      <c r="G61" s="53"/>
      <c r="H61" s="53"/>
      <c r="I61" s="53"/>
      <c r="J61" s="53"/>
      <c r="K61" s="53"/>
      <c r="L61" s="53"/>
      <c r="M61" s="53"/>
      <c r="N61" s="53"/>
      <c r="O61" s="53"/>
      <c r="P61" s="70"/>
      <c r="R61" s="73"/>
      <c r="S61" s="68"/>
      <c r="T61" s="53"/>
      <c r="U61" s="53"/>
      <c r="V61" s="53"/>
      <c r="W61" s="53"/>
      <c r="X61" s="53"/>
      <c r="Y61" s="53"/>
      <c r="Z61" s="53"/>
      <c r="AA61" s="53"/>
      <c r="AB61" s="53"/>
      <c r="AC61" s="53"/>
      <c r="AD61" s="53"/>
      <c r="AE61" s="53"/>
      <c r="AF61" s="70"/>
    </row>
    <row r="62" spans="2:32" s="65" customFormat="1">
      <c r="B62" s="73"/>
      <c r="C62" s="68"/>
      <c r="D62" s="53"/>
      <c r="E62" s="53"/>
      <c r="F62" s="53"/>
      <c r="G62" s="53"/>
      <c r="H62" s="53"/>
      <c r="I62" s="53"/>
      <c r="J62" s="53"/>
      <c r="K62" s="53"/>
      <c r="L62" s="53"/>
      <c r="M62" s="53"/>
      <c r="N62" s="53"/>
      <c r="O62" s="53"/>
      <c r="P62" s="70"/>
      <c r="R62" s="73"/>
      <c r="S62" s="68"/>
      <c r="T62" s="53"/>
      <c r="U62" s="53"/>
      <c r="V62" s="53"/>
      <c r="W62" s="53"/>
      <c r="X62" s="53"/>
      <c r="Y62" s="53"/>
      <c r="Z62" s="53"/>
      <c r="AA62" s="53"/>
      <c r="AB62" s="53"/>
      <c r="AC62" s="53"/>
      <c r="AD62" s="53"/>
      <c r="AE62" s="53"/>
      <c r="AF62" s="70"/>
    </row>
    <row r="63" spans="2:32" s="65" customFormat="1">
      <c r="B63" s="73"/>
      <c r="C63" s="68"/>
      <c r="D63" s="53"/>
      <c r="E63" s="53"/>
      <c r="F63" s="53"/>
      <c r="G63" s="53"/>
      <c r="H63" s="53"/>
      <c r="I63" s="53"/>
      <c r="J63" s="53"/>
      <c r="K63" s="53"/>
      <c r="L63" s="53"/>
      <c r="M63" s="53"/>
      <c r="N63" s="53"/>
      <c r="O63" s="53"/>
      <c r="P63" s="70"/>
      <c r="R63" s="73"/>
      <c r="S63" s="68"/>
      <c r="T63" s="53"/>
      <c r="U63" s="53"/>
      <c r="V63" s="53"/>
      <c r="W63" s="53"/>
      <c r="X63" s="53"/>
      <c r="Y63" s="53"/>
      <c r="Z63" s="53"/>
      <c r="AA63" s="53"/>
      <c r="AB63" s="53"/>
      <c r="AC63" s="53"/>
      <c r="AD63" s="53"/>
      <c r="AE63" s="53"/>
      <c r="AF63" s="70"/>
    </row>
    <row r="64" spans="2:32" s="65" customFormat="1" ht="15" customHeight="1">
      <c r="B64" s="73"/>
      <c r="C64" s="68"/>
      <c r="D64" s="53"/>
      <c r="E64" s="53"/>
      <c r="F64" s="53"/>
      <c r="G64" s="53"/>
      <c r="H64" s="53"/>
      <c r="I64" s="53"/>
      <c r="J64" s="53"/>
      <c r="K64" s="53"/>
      <c r="L64" s="53"/>
      <c r="M64" s="53"/>
      <c r="N64" s="53"/>
      <c r="O64" s="53"/>
      <c r="P64" s="70"/>
      <c r="R64" s="73"/>
      <c r="S64" s="68"/>
      <c r="T64" s="53"/>
      <c r="U64" s="53"/>
      <c r="V64" s="53"/>
      <c r="W64" s="53"/>
      <c r="X64" s="53"/>
      <c r="Y64" s="53"/>
      <c r="Z64" s="53"/>
      <c r="AA64" s="53"/>
      <c r="AB64" s="53"/>
      <c r="AC64" s="53"/>
      <c r="AD64" s="53"/>
      <c r="AE64" s="53"/>
      <c r="AF64" s="70"/>
    </row>
    <row r="65" spans="2:32" s="65" customFormat="1">
      <c r="B65" s="73"/>
      <c r="C65" s="68"/>
      <c r="D65" s="53"/>
      <c r="E65" s="53"/>
      <c r="F65" s="53"/>
      <c r="G65" s="53"/>
      <c r="H65" s="53"/>
      <c r="I65" s="53"/>
      <c r="J65" s="53"/>
      <c r="K65" s="53"/>
      <c r="L65" s="53"/>
      <c r="M65" s="53"/>
      <c r="N65" s="53"/>
      <c r="O65" s="53"/>
      <c r="P65" s="70"/>
      <c r="R65" s="73"/>
      <c r="S65" s="68"/>
      <c r="T65" s="53"/>
      <c r="U65" s="53"/>
      <c r="V65" s="53"/>
      <c r="W65" s="53"/>
      <c r="X65" s="53"/>
      <c r="Y65" s="53"/>
      <c r="Z65" s="53"/>
      <c r="AA65" s="53"/>
      <c r="AB65" s="53"/>
      <c r="AC65" s="53"/>
      <c r="AD65" s="53"/>
      <c r="AE65" s="53"/>
      <c r="AF65" s="70"/>
    </row>
    <row r="66" spans="2:32" s="65" customFormat="1">
      <c r="B66" s="73"/>
      <c r="C66" s="68"/>
      <c r="D66" s="53"/>
      <c r="E66" s="53"/>
      <c r="F66" s="53"/>
      <c r="G66" s="53"/>
      <c r="H66" s="53"/>
      <c r="I66" s="53"/>
      <c r="J66" s="53"/>
      <c r="K66" s="53"/>
      <c r="L66" s="53"/>
      <c r="M66" s="53"/>
      <c r="N66" s="53"/>
      <c r="O66" s="53"/>
      <c r="P66" s="70"/>
      <c r="R66" s="73"/>
      <c r="S66" s="68"/>
      <c r="T66" s="53"/>
      <c r="U66" s="53"/>
      <c r="V66" s="53"/>
      <c r="W66" s="53"/>
      <c r="X66" s="53"/>
      <c r="Y66" s="53"/>
      <c r="Z66" s="53"/>
      <c r="AA66" s="53"/>
      <c r="AB66" s="53"/>
      <c r="AC66" s="53"/>
      <c r="AD66" s="53"/>
      <c r="AE66" s="53"/>
      <c r="AF66" s="70"/>
    </row>
    <row r="67" spans="2:32" s="65" customFormat="1" ht="15" customHeight="1">
      <c r="B67" s="73"/>
      <c r="C67" s="68"/>
      <c r="D67" s="53"/>
      <c r="E67" s="53"/>
      <c r="F67" s="53"/>
      <c r="G67" s="53"/>
      <c r="H67" s="53"/>
      <c r="I67" s="53"/>
      <c r="J67" s="53"/>
      <c r="K67" s="53"/>
      <c r="L67" s="53"/>
      <c r="M67" s="53"/>
      <c r="N67" s="53"/>
      <c r="O67" s="53"/>
      <c r="P67" s="70"/>
      <c r="R67" s="73"/>
      <c r="S67" s="68"/>
      <c r="T67" s="53"/>
      <c r="U67" s="53"/>
      <c r="V67" s="53"/>
      <c r="W67" s="53"/>
      <c r="X67" s="53"/>
      <c r="Y67" s="53"/>
      <c r="Z67" s="53"/>
      <c r="AA67" s="53"/>
      <c r="AB67" s="53"/>
      <c r="AC67" s="53"/>
      <c r="AD67" s="53"/>
      <c r="AE67" s="53"/>
      <c r="AF67" s="70"/>
    </row>
    <row r="68" spans="2:32" s="65" customFormat="1" ht="15" customHeight="1">
      <c r="B68" s="73"/>
      <c r="C68" s="68"/>
      <c r="D68" s="53"/>
      <c r="E68" s="53"/>
      <c r="F68" s="53"/>
      <c r="G68" s="53"/>
      <c r="H68" s="53"/>
      <c r="I68" s="53"/>
      <c r="J68" s="53"/>
      <c r="K68" s="53"/>
      <c r="L68" s="53"/>
      <c r="M68" s="53"/>
      <c r="N68" s="53"/>
      <c r="O68" s="53"/>
      <c r="P68" s="70"/>
      <c r="R68" s="73"/>
      <c r="S68" s="68"/>
      <c r="T68" s="53"/>
      <c r="U68" s="53"/>
      <c r="V68" s="53"/>
      <c r="W68" s="53"/>
      <c r="X68" s="53"/>
      <c r="Y68" s="53"/>
      <c r="Z68" s="53"/>
      <c r="AA68" s="53"/>
      <c r="AB68" s="53"/>
      <c r="AC68" s="53"/>
      <c r="AD68" s="53"/>
      <c r="AE68" s="53"/>
      <c r="AF68" s="70"/>
    </row>
    <row r="69" spans="2:32" s="65" customFormat="1">
      <c r="B69" s="73"/>
      <c r="C69" s="68"/>
      <c r="D69" s="53"/>
      <c r="E69" s="53"/>
      <c r="F69" s="53"/>
      <c r="G69" s="53"/>
      <c r="H69" s="53"/>
      <c r="I69" s="53"/>
      <c r="J69" s="53"/>
      <c r="K69" s="53"/>
      <c r="L69" s="53"/>
      <c r="M69" s="53"/>
      <c r="N69" s="53"/>
      <c r="O69" s="53"/>
      <c r="P69" s="70"/>
      <c r="R69" s="73"/>
      <c r="S69" s="68"/>
      <c r="T69" s="53"/>
      <c r="U69" s="53"/>
      <c r="V69" s="53"/>
      <c r="W69" s="53"/>
      <c r="X69" s="53"/>
      <c r="Y69" s="53"/>
      <c r="Z69" s="53"/>
      <c r="AA69" s="53"/>
      <c r="AB69" s="53"/>
      <c r="AC69" s="53"/>
      <c r="AD69" s="53"/>
      <c r="AE69" s="53"/>
      <c r="AF69" s="70"/>
    </row>
    <row r="70" spans="2:32" s="65" customFormat="1">
      <c r="B70" s="73"/>
      <c r="C70" s="68"/>
      <c r="D70" s="53"/>
      <c r="E70" s="53"/>
      <c r="F70" s="53"/>
      <c r="G70" s="53"/>
      <c r="H70" s="53"/>
      <c r="I70" s="53"/>
      <c r="J70" s="53"/>
      <c r="K70" s="53"/>
      <c r="L70" s="53"/>
      <c r="M70" s="53"/>
      <c r="N70" s="53"/>
      <c r="O70" s="53"/>
      <c r="P70" s="70"/>
      <c r="R70" s="73"/>
      <c r="S70" s="68"/>
      <c r="T70" s="53"/>
      <c r="U70" s="53"/>
      <c r="V70" s="53"/>
      <c r="W70" s="53"/>
      <c r="X70" s="53"/>
      <c r="Y70" s="53"/>
      <c r="Z70" s="53"/>
      <c r="AA70" s="53"/>
      <c r="AB70" s="53"/>
      <c r="AC70" s="53"/>
      <c r="AD70" s="53"/>
      <c r="AE70" s="53"/>
      <c r="AF70" s="70"/>
    </row>
    <row r="71" spans="2:32" s="65" customFormat="1" ht="15" customHeight="1">
      <c r="B71" s="73"/>
      <c r="C71" s="68"/>
      <c r="D71" s="53"/>
      <c r="E71" s="53"/>
      <c r="F71" s="53"/>
      <c r="G71" s="53"/>
      <c r="H71" s="53"/>
      <c r="I71" s="53"/>
      <c r="J71" s="53"/>
      <c r="K71" s="53"/>
      <c r="L71" s="53"/>
      <c r="M71" s="53"/>
      <c r="N71" s="53"/>
      <c r="O71" s="53"/>
      <c r="P71" s="70"/>
      <c r="R71" s="73"/>
      <c r="S71" s="68"/>
      <c r="T71" s="53"/>
      <c r="U71" s="53"/>
      <c r="V71" s="53"/>
      <c r="W71" s="53"/>
      <c r="X71" s="53"/>
      <c r="Y71" s="53"/>
      <c r="Z71" s="53"/>
      <c r="AA71" s="53"/>
      <c r="AB71" s="53"/>
      <c r="AC71" s="53"/>
      <c r="AD71" s="53"/>
      <c r="AE71" s="53"/>
      <c r="AF71" s="70"/>
    </row>
    <row r="72" spans="2:32" s="65" customFormat="1">
      <c r="B72" s="73"/>
      <c r="C72" s="68"/>
      <c r="D72" s="53"/>
      <c r="E72" s="53"/>
      <c r="F72" s="53"/>
      <c r="G72" s="53"/>
      <c r="H72" s="53"/>
      <c r="I72" s="53"/>
      <c r="J72" s="53"/>
      <c r="K72" s="53"/>
      <c r="L72" s="53"/>
      <c r="M72" s="53"/>
      <c r="N72" s="53"/>
      <c r="O72" s="53"/>
      <c r="P72" s="70"/>
      <c r="R72" s="73"/>
      <c r="S72" s="68"/>
      <c r="T72" s="53"/>
      <c r="U72" s="53"/>
      <c r="V72" s="53"/>
      <c r="W72" s="53"/>
      <c r="X72" s="53"/>
      <c r="Y72" s="53"/>
      <c r="Z72" s="53"/>
      <c r="AA72" s="53"/>
      <c r="AB72" s="53"/>
      <c r="AC72" s="53"/>
      <c r="AD72" s="53"/>
      <c r="AE72" s="53"/>
      <c r="AF72" s="70"/>
    </row>
    <row r="73" spans="2:32" s="65" customFormat="1">
      <c r="B73" s="73"/>
      <c r="C73" s="68"/>
      <c r="D73" s="53"/>
      <c r="E73" s="53"/>
      <c r="F73" s="53"/>
      <c r="G73" s="53"/>
      <c r="H73" s="53"/>
      <c r="I73" s="53"/>
      <c r="J73" s="53"/>
      <c r="K73" s="53"/>
      <c r="L73" s="53"/>
      <c r="M73" s="53"/>
      <c r="N73" s="53"/>
      <c r="O73" s="53"/>
      <c r="P73" s="70"/>
      <c r="R73" s="73"/>
      <c r="S73" s="68"/>
      <c r="T73" s="53"/>
      <c r="U73" s="53"/>
      <c r="V73" s="53"/>
      <c r="W73" s="53"/>
      <c r="X73" s="53"/>
      <c r="Y73" s="53"/>
      <c r="Z73" s="53"/>
      <c r="AA73" s="53"/>
      <c r="AB73" s="53"/>
      <c r="AC73" s="53"/>
      <c r="AD73" s="53"/>
      <c r="AE73" s="53"/>
      <c r="AF73" s="70"/>
    </row>
    <row r="74" spans="2:32" s="65" customFormat="1">
      <c r="D74" s="70"/>
      <c r="E74" s="70"/>
      <c r="F74" s="70"/>
      <c r="G74" s="70"/>
      <c r="H74" s="70"/>
      <c r="I74" s="70"/>
      <c r="J74" s="70"/>
      <c r="K74" s="70"/>
      <c r="L74" s="70"/>
      <c r="M74" s="70"/>
      <c r="N74" s="70"/>
      <c r="O74" s="70"/>
      <c r="P74" s="70"/>
      <c r="T74" s="70"/>
      <c r="U74" s="70"/>
      <c r="V74" s="70"/>
      <c r="W74" s="70"/>
      <c r="X74" s="70"/>
      <c r="Y74" s="70"/>
      <c r="Z74" s="70"/>
      <c r="AA74" s="70"/>
      <c r="AB74" s="70"/>
      <c r="AC74" s="70"/>
      <c r="AD74" s="70"/>
      <c r="AE74" s="70"/>
      <c r="AF74" s="70"/>
    </row>
    <row r="75" spans="2:32" s="65" customFormat="1"/>
    <row r="76" spans="2:32" s="65" customFormat="1" ht="14.45" customHeight="1">
      <c r="B76" s="76"/>
      <c r="C76" s="75"/>
      <c r="D76" s="74"/>
      <c r="E76" s="74"/>
      <c r="F76" s="74"/>
      <c r="G76" s="74"/>
      <c r="H76" s="74"/>
      <c r="I76" s="74"/>
      <c r="J76" s="74"/>
      <c r="K76" s="74"/>
      <c r="L76" s="74"/>
      <c r="M76" s="74"/>
      <c r="N76" s="74"/>
      <c r="O76" s="74"/>
      <c r="R76" s="76"/>
      <c r="S76" s="75"/>
      <c r="T76" s="74"/>
      <c r="U76" s="74"/>
      <c r="V76" s="74"/>
      <c r="W76" s="74"/>
      <c r="X76" s="74"/>
      <c r="Y76" s="74"/>
      <c r="Z76" s="74"/>
      <c r="AA76" s="74"/>
      <c r="AB76" s="74"/>
      <c r="AC76" s="74"/>
      <c r="AD76" s="74"/>
      <c r="AE76" s="74"/>
    </row>
    <row r="77" spans="2:32" s="65" customFormat="1">
      <c r="B77" s="75"/>
      <c r="C77" s="75"/>
      <c r="D77" s="66"/>
      <c r="E77" s="66"/>
      <c r="F77" s="66"/>
      <c r="G77" s="66"/>
      <c r="H77" s="66"/>
      <c r="I77" s="66"/>
      <c r="J77" s="66"/>
      <c r="K77" s="66"/>
      <c r="L77" s="66"/>
      <c r="M77" s="66"/>
      <c r="N77" s="66"/>
      <c r="O77" s="66"/>
      <c r="R77" s="75"/>
      <c r="S77" s="75"/>
      <c r="T77" s="66"/>
      <c r="U77" s="66"/>
      <c r="V77" s="66"/>
      <c r="W77" s="66"/>
      <c r="X77" s="66"/>
      <c r="Y77" s="66"/>
      <c r="Z77" s="66"/>
      <c r="AA77" s="66"/>
      <c r="AB77" s="66"/>
      <c r="AC77" s="66"/>
      <c r="AD77" s="66"/>
      <c r="AE77" s="66"/>
    </row>
    <row r="78" spans="2:32" s="65" customFormat="1">
      <c r="B78" s="75"/>
      <c r="C78" s="75"/>
      <c r="D78" s="59"/>
      <c r="E78" s="59"/>
      <c r="F78" s="59"/>
      <c r="G78" s="59"/>
      <c r="H78" s="59"/>
      <c r="I78" s="59"/>
      <c r="J78" s="59"/>
      <c r="K78" s="59"/>
      <c r="L78" s="59"/>
      <c r="M78" s="59"/>
      <c r="N78" s="59"/>
      <c r="O78" s="59"/>
      <c r="R78" s="75"/>
      <c r="S78" s="75"/>
      <c r="T78" s="59"/>
      <c r="U78" s="59"/>
      <c r="V78" s="59"/>
      <c r="W78" s="59"/>
      <c r="X78" s="59"/>
      <c r="Y78" s="59"/>
      <c r="Z78" s="59"/>
      <c r="AA78" s="59"/>
      <c r="AB78" s="59"/>
      <c r="AC78" s="59"/>
      <c r="AD78" s="59"/>
      <c r="AE78" s="59"/>
    </row>
    <row r="79" spans="2:32" s="65" customFormat="1">
      <c r="B79" s="73"/>
      <c r="C79" s="68"/>
      <c r="D79" s="53"/>
      <c r="E79" s="53"/>
      <c r="F79" s="53"/>
      <c r="G79" s="53"/>
      <c r="H79" s="53"/>
      <c r="I79" s="53"/>
      <c r="J79" s="53"/>
      <c r="K79" s="53"/>
      <c r="L79" s="53"/>
      <c r="M79" s="53"/>
      <c r="N79" s="53"/>
      <c r="O79" s="53"/>
      <c r="P79" s="70"/>
      <c r="R79" s="73"/>
      <c r="S79" s="68"/>
      <c r="T79" s="53"/>
      <c r="U79" s="53"/>
      <c r="V79" s="53"/>
      <c r="W79" s="53"/>
      <c r="X79" s="53"/>
      <c r="Y79" s="53"/>
      <c r="Z79" s="53"/>
      <c r="AA79" s="53"/>
      <c r="AB79" s="53"/>
      <c r="AC79" s="53"/>
      <c r="AD79" s="53"/>
      <c r="AE79" s="53"/>
      <c r="AF79" s="70"/>
    </row>
    <row r="80" spans="2:32" s="65" customFormat="1">
      <c r="B80" s="73"/>
      <c r="C80" s="68"/>
      <c r="D80" s="53"/>
      <c r="E80" s="53"/>
      <c r="F80" s="53"/>
      <c r="G80" s="53"/>
      <c r="H80" s="53"/>
      <c r="I80" s="53"/>
      <c r="J80" s="53"/>
      <c r="K80" s="53"/>
      <c r="L80" s="53"/>
      <c r="M80" s="53"/>
      <c r="N80" s="53"/>
      <c r="O80" s="53"/>
      <c r="P80" s="70"/>
      <c r="R80" s="73"/>
      <c r="S80" s="68"/>
      <c r="T80" s="53"/>
      <c r="U80" s="53"/>
      <c r="V80" s="53"/>
      <c r="W80" s="53"/>
      <c r="X80" s="53"/>
      <c r="Y80" s="53"/>
      <c r="Z80" s="53"/>
      <c r="AA80" s="53"/>
      <c r="AB80" s="53"/>
      <c r="AC80" s="53"/>
      <c r="AD80" s="53"/>
      <c r="AE80" s="53"/>
      <c r="AF80" s="70"/>
    </row>
    <row r="81" spans="2:32" s="65" customFormat="1">
      <c r="B81" s="73"/>
      <c r="C81" s="68"/>
      <c r="D81" s="53"/>
      <c r="E81" s="53"/>
      <c r="F81" s="53"/>
      <c r="G81" s="53"/>
      <c r="H81" s="53"/>
      <c r="I81" s="53"/>
      <c r="J81" s="53"/>
      <c r="K81" s="53"/>
      <c r="L81" s="53"/>
      <c r="M81" s="53"/>
      <c r="N81" s="53"/>
      <c r="O81" s="53"/>
      <c r="P81" s="70"/>
      <c r="R81" s="73"/>
      <c r="S81" s="68"/>
      <c r="T81" s="53"/>
      <c r="U81" s="53"/>
      <c r="V81" s="53"/>
      <c r="W81" s="53"/>
      <c r="X81" s="53"/>
      <c r="Y81" s="53"/>
      <c r="Z81" s="53"/>
      <c r="AA81" s="53"/>
      <c r="AB81" s="53"/>
      <c r="AC81" s="53"/>
      <c r="AD81" s="53"/>
      <c r="AE81" s="53"/>
      <c r="AF81" s="70"/>
    </row>
    <row r="82" spans="2:32" s="65" customFormat="1">
      <c r="B82" s="73"/>
      <c r="C82" s="68"/>
      <c r="D82" s="53"/>
      <c r="E82" s="53"/>
      <c r="F82" s="53"/>
      <c r="G82" s="53"/>
      <c r="H82" s="53"/>
      <c r="I82" s="53"/>
      <c r="J82" s="53"/>
      <c r="K82" s="53"/>
      <c r="L82" s="53"/>
      <c r="M82" s="53"/>
      <c r="N82" s="53"/>
      <c r="O82" s="53"/>
      <c r="P82" s="70"/>
      <c r="R82" s="73"/>
      <c r="S82" s="68"/>
      <c r="T82" s="53"/>
      <c r="U82" s="53"/>
      <c r="V82" s="53"/>
      <c r="W82" s="53"/>
      <c r="X82" s="53"/>
      <c r="Y82" s="53"/>
      <c r="Z82" s="53"/>
      <c r="AA82" s="53"/>
      <c r="AB82" s="53"/>
      <c r="AC82" s="53"/>
      <c r="AD82" s="53"/>
      <c r="AE82" s="53"/>
      <c r="AF82" s="70"/>
    </row>
    <row r="83" spans="2:32" s="65" customFormat="1">
      <c r="B83" s="73"/>
      <c r="C83" s="68"/>
      <c r="D83" s="53"/>
      <c r="E83" s="53"/>
      <c r="F83" s="53"/>
      <c r="G83" s="53"/>
      <c r="H83" s="53"/>
      <c r="I83" s="53"/>
      <c r="J83" s="53"/>
      <c r="K83" s="53"/>
      <c r="L83" s="53"/>
      <c r="M83" s="53"/>
      <c r="N83" s="53"/>
      <c r="O83" s="53"/>
      <c r="P83" s="70"/>
      <c r="R83" s="73"/>
      <c r="S83" s="68"/>
      <c r="T83" s="53"/>
      <c r="U83" s="53"/>
      <c r="V83" s="53"/>
      <c r="W83" s="53"/>
      <c r="X83" s="53"/>
      <c r="Y83" s="53"/>
      <c r="Z83" s="53"/>
      <c r="AA83" s="53"/>
      <c r="AB83" s="53"/>
      <c r="AC83" s="53"/>
      <c r="AD83" s="53"/>
      <c r="AE83" s="53"/>
      <c r="AF83" s="70"/>
    </row>
    <row r="84" spans="2:32" s="65" customFormat="1">
      <c r="B84" s="73"/>
      <c r="C84" s="68"/>
      <c r="D84" s="53"/>
      <c r="E84" s="53"/>
      <c r="F84" s="53"/>
      <c r="G84" s="53"/>
      <c r="H84" s="53"/>
      <c r="I84" s="53"/>
      <c r="J84" s="53"/>
      <c r="K84" s="53"/>
      <c r="L84" s="53"/>
      <c r="M84" s="53"/>
      <c r="N84" s="53"/>
      <c r="O84" s="53"/>
      <c r="P84" s="70"/>
      <c r="R84" s="73"/>
      <c r="S84" s="68"/>
      <c r="T84" s="53"/>
      <c r="U84" s="53"/>
      <c r="V84" s="53"/>
      <c r="W84" s="53"/>
      <c r="X84" s="53"/>
      <c r="Y84" s="53"/>
      <c r="Z84" s="53"/>
      <c r="AA84" s="53"/>
      <c r="AB84" s="53"/>
      <c r="AC84" s="53"/>
      <c r="AD84" s="53"/>
      <c r="AE84" s="53"/>
      <c r="AF84" s="70"/>
    </row>
    <row r="85" spans="2:32" s="65" customFormat="1">
      <c r="B85" s="73"/>
      <c r="C85" s="68"/>
      <c r="D85" s="53"/>
      <c r="E85" s="53"/>
      <c r="F85" s="53"/>
      <c r="G85" s="53"/>
      <c r="H85" s="53"/>
      <c r="I85" s="53"/>
      <c r="J85" s="53"/>
      <c r="K85" s="53"/>
      <c r="L85" s="53"/>
      <c r="M85" s="53"/>
      <c r="N85" s="53"/>
      <c r="O85" s="53"/>
      <c r="P85" s="70"/>
      <c r="R85" s="73"/>
      <c r="S85" s="68"/>
      <c r="T85" s="53"/>
      <c r="U85" s="53"/>
      <c r="V85" s="53"/>
      <c r="W85" s="53"/>
      <c r="X85" s="53"/>
      <c r="Y85" s="53"/>
      <c r="Z85" s="53"/>
      <c r="AA85" s="53"/>
      <c r="AB85" s="53"/>
      <c r="AC85" s="53"/>
      <c r="AD85" s="53"/>
      <c r="AE85" s="53"/>
      <c r="AF85" s="70"/>
    </row>
    <row r="86" spans="2:32" s="65" customFormat="1">
      <c r="B86" s="73"/>
      <c r="C86" s="68"/>
      <c r="D86" s="53"/>
      <c r="E86" s="53"/>
      <c r="F86" s="53"/>
      <c r="G86" s="53"/>
      <c r="H86" s="53"/>
      <c r="I86" s="53"/>
      <c r="J86" s="53"/>
      <c r="K86" s="53"/>
      <c r="L86" s="53"/>
      <c r="M86" s="53"/>
      <c r="N86" s="53"/>
      <c r="O86" s="53"/>
      <c r="P86" s="70"/>
      <c r="R86" s="73"/>
      <c r="S86" s="68"/>
      <c r="T86" s="53"/>
      <c r="U86" s="53"/>
      <c r="V86" s="53"/>
      <c r="W86" s="53"/>
      <c r="X86" s="53"/>
      <c r="Y86" s="53"/>
      <c r="Z86" s="53"/>
      <c r="AA86" s="53"/>
      <c r="AB86" s="53"/>
      <c r="AC86" s="53"/>
      <c r="AD86" s="53"/>
      <c r="AE86" s="53"/>
      <c r="AF86" s="70"/>
    </row>
    <row r="87" spans="2:32" s="65" customFormat="1">
      <c r="B87" s="73"/>
      <c r="C87" s="68"/>
      <c r="D87" s="53"/>
      <c r="E87" s="53"/>
      <c r="F87" s="53"/>
      <c r="G87" s="53"/>
      <c r="H87" s="53"/>
      <c r="I87" s="53"/>
      <c r="J87" s="53"/>
      <c r="K87" s="53"/>
      <c r="L87" s="53"/>
      <c r="M87" s="53"/>
      <c r="N87" s="53"/>
      <c r="O87" s="53"/>
      <c r="P87" s="70"/>
      <c r="R87" s="73"/>
      <c r="S87" s="68"/>
      <c r="T87" s="53"/>
      <c r="U87" s="53"/>
      <c r="V87" s="53"/>
      <c r="W87" s="53"/>
      <c r="X87" s="53"/>
      <c r="Y87" s="53"/>
      <c r="Z87" s="53"/>
      <c r="AA87" s="53"/>
      <c r="AB87" s="53"/>
      <c r="AC87" s="53"/>
      <c r="AD87" s="53"/>
      <c r="AE87" s="53"/>
      <c r="AF87" s="70"/>
    </row>
    <row r="88" spans="2:32" s="65" customFormat="1">
      <c r="B88" s="73"/>
      <c r="C88" s="68"/>
      <c r="D88" s="53"/>
      <c r="E88" s="53"/>
      <c r="F88" s="53"/>
      <c r="G88" s="53"/>
      <c r="H88" s="53"/>
      <c r="I88" s="53"/>
      <c r="J88" s="53"/>
      <c r="K88" s="53"/>
      <c r="L88" s="53"/>
      <c r="M88" s="53"/>
      <c r="N88" s="53"/>
      <c r="O88" s="53"/>
      <c r="P88" s="70"/>
      <c r="R88" s="73"/>
      <c r="S88" s="68"/>
      <c r="T88" s="53"/>
      <c r="U88" s="53"/>
      <c r="V88" s="53"/>
      <c r="W88" s="53"/>
      <c r="X88" s="53"/>
      <c r="Y88" s="53"/>
      <c r="Z88" s="53"/>
      <c r="AA88" s="53"/>
      <c r="AB88" s="53"/>
      <c r="AC88" s="53"/>
      <c r="AD88" s="53"/>
      <c r="AE88" s="53"/>
      <c r="AF88" s="70"/>
    </row>
    <row r="89" spans="2:32" s="65" customFormat="1">
      <c r="B89" s="73"/>
      <c r="C89" s="68"/>
      <c r="D89" s="53"/>
      <c r="E89" s="53"/>
      <c r="F89" s="53"/>
      <c r="G89" s="53"/>
      <c r="H89" s="53"/>
      <c r="I89" s="53"/>
      <c r="J89" s="53"/>
      <c r="K89" s="53"/>
      <c r="L89" s="53"/>
      <c r="M89" s="53"/>
      <c r="N89" s="53"/>
      <c r="O89" s="53"/>
      <c r="P89" s="70"/>
      <c r="R89" s="73"/>
      <c r="S89" s="68"/>
      <c r="T89" s="53"/>
      <c r="U89" s="53"/>
      <c r="V89" s="53"/>
      <c r="W89" s="53"/>
      <c r="X89" s="53"/>
      <c r="Y89" s="53"/>
      <c r="Z89" s="53"/>
      <c r="AA89" s="53"/>
      <c r="AB89" s="53"/>
      <c r="AC89" s="53"/>
      <c r="AD89" s="53"/>
      <c r="AE89" s="53"/>
      <c r="AF89" s="70"/>
    </row>
    <row r="90" spans="2:32" s="65" customFormat="1">
      <c r="B90" s="73"/>
      <c r="C90" s="68"/>
      <c r="D90" s="53"/>
      <c r="E90" s="53"/>
      <c r="F90" s="53"/>
      <c r="G90" s="53"/>
      <c r="H90" s="53"/>
      <c r="I90" s="53"/>
      <c r="J90" s="53"/>
      <c r="K90" s="53"/>
      <c r="L90" s="53"/>
      <c r="M90" s="53"/>
      <c r="N90" s="53"/>
      <c r="O90" s="53"/>
      <c r="P90" s="70"/>
      <c r="R90" s="73"/>
      <c r="S90" s="68"/>
      <c r="T90" s="53"/>
      <c r="U90" s="53"/>
      <c r="V90" s="53"/>
      <c r="W90" s="53"/>
      <c r="X90" s="53"/>
      <c r="Y90" s="53"/>
      <c r="Z90" s="53"/>
      <c r="AA90" s="53"/>
      <c r="AB90" s="53"/>
      <c r="AC90" s="53"/>
      <c r="AD90" s="53"/>
      <c r="AE90" s="53"/>
      <c r="AF90" s="70"/>
    </row>
    <row r="91" spans="2:32" s="65" customFormat="1">
      <c r="B91" s="73"/>
      <c r="C91" s="68"/>
      <c r="D91" s="53"/>
      <c r="E91" s="53"/>
      <c r="F91" s="53"/>
      <c r="G91" s="53"/>
      <c r="H91" s="53"/>
      <c r="I91" s="53"/>
      <c r="J91" s="53"/>
      <c r="K91" s="53"/>
      <c r="L91" s="53"/>
      <c r="M91" s="53"/>
      <c r="N91" s="53"/>
      <c r="O91" s="53"/>
      <c r="P91" s="70"/>
      <c r="R91" s="73"/>
      <c r="S91" s="68"/>
      <c r="T91" s="53"/>
      <c r="U91" s="53"/>
      <c r="V91" s="53"/>
      <c r="W91" s="53"/>
      <c r="X91" s="53"/>
      <c r="Y91" s="53"/>
      <c r="Z91" s="53"/>
      <c r="AA91" s="53"/>
      <c r="AB91" s="53"/>
      <c r="AC91" s="53"/>
      <c r="AD91" s="53"/>
      <c r="AE91" s="53"/>
      <c r="AF91" s="70"/>
    </row>
    <row r="92" spans="2:32" s="65" customFormat="1">
      <c r="D92" s="70"/>
      <c r="E92" s="70"/>
      <c r="F92" s="70"/>
      <c r="G92" s="70"/>
      <c r="H92" s="70"/>
      <c r="I92" s="70"/>
      <c r="J92" s="70"/>
      <c r="K92" s="70"/>
      <c r="L92" s="70"/>
      <c r="M92" s="70"/>
      <c r="N92" s="70"/>
      <c r="O92" s="70"/>
      <c r="P92" s="70"/>
      <c r="T92" s="70"/>
      <c r="U92" s="70"/>
      <c r="V92" s="70"/>
      <c r="W92" s="70"/>
      <c r="X92" s="70"/>
      <c r="Y92" s="70"/>
      <c r="Z92" s="70"/>
      <c r="AA92" s="70"/>
      <c r="AB92" s="70"/>
      <c r="AC92" s="70"/>
      <c r="AD92" s="70"/>
      <c r="AE92" s="70"/>
      <c r="AF92" s="70"/>
    </row>
    <row r="93" spans="2:32" s="65" customFormat="1"/>
    <row r="94" spans="2:32" s="65" customFormat="1" ht="14.45" customHeight="1">
      <c r="B94" s="76"/>
      <c r="C94" s="75"/>
      <c r="D94" s="74"/>
      <c r="E94" s="74"/>
      <c r="F94" s="74"/>
      <c r="G94" s="74"/>
      <c r="H94" s="74"/>
      <c r="I94" s="74"/>
      <c r="J94" s="74"/>
      <c r="K94" s="74"/>
      <c r="L94" s="74"/>
      <c r="M94" s="74"/>
      <c r="N94" s="74"/>
      <c r="O94" s="74"/>
      <c r="R94" s="76"/>
      <c r="S94" s="75"/>
      <c r="T94" s="74"/>
      <c r="U94" s="74"/>
      <c r="V94" s="74"/>
      <c r="W94" s="74"/>
      <c r="X94" s="74"/>
      <c r="Y94" s="74"/>
      <c r="Z94" s="74"/>
      <c r="AA94" s="74"/>
      <c r="AB94" s="74"/>
      <c r="AC94" s="74"/>
      <c r="AD94" s="74"/>
      <c r="AE94" s="74"/>
    </row>
    <row r="95" spans="2:32" s="65" customFormat="1">
      <c r="B95" s="75"/>
      <c r="C95" s="75"/>
      <c r="D95" s="66"/>
      <c r="E95" s="66"/>
      <c r="F95" s="66"/>
      <c r="G95" s="66"/>
      <c r="H95" s="66"/>
      <c r="I95" s="66"/>
      <c r="J95" s="66"/>
      <c r="K95" s="66"/>
      <c r="L95" s="66"/>
      <c r="M95" s="66"/>
      <c r="N95" s="66"/>
      <c r="O95" s="66"/>
      <c r="R95" s="75"/>
      <c r="S95" s="75"/>
      <c r="T95" s="66"/>
      <c r="U95" s="66"/>
      <c r="V95" s="66"/>
      <c r="W95" s="66"/>
      <c r="X95" s="66"/>
      <c r="Y95" s="66"/>
      <c r="Z95" s="66"/>
      <c r="AA95" s="66"/>
      <c r="AB95" s="66"/>
      <c r="AC95" s="66"/>
      <c r="AD95" s="66"/>
      <c r="AE95" s="66"/>
    </row>
    <row r="96" spans="2:32" s="65" customFormat="1">
      <c r="B96" s="75"/>
      <c r="C96" s="75"/>
      <c r="D96" s="59"/>
      <c r="E96" s="59"/>
      <c r="F96" s="59"/>
      <c r="G96" s="59"/>
      <c r="H96" s="59"/>
      <c r="I96" s="59"/>
      <c r="J96" s="59"/>
      <c r="K96" s="59"/>
      <c r="L96" s="59"/>
      <c r="M96" s="59"/>
      <c r="N96" s="59"/>
      <c r="O96" s="59"/>
      <c r="R96" s="75"/>
      <c r="S96" s="75"/>
      <c r="T96" s="59"/>
      <c r="U96" s="59"/>
      <c r="V96" s="59"/>
      <c r="W96" s="59"/>
      <c r="X96" s="59"/>
      <c r="Y96" s="59"/>
      <c r="Z96" s="59"/>
      <c r="AA96" s="59"/>
      <c r="AB96" s="59"/>
      <c r="AC96" s="59"/>
      <c r="AD96" s="59"/>
      <c r="AE96" s="59"/>
    </row>
    <row r="97" spans="2:32" s="65" customFormat="1">
      <c r="B97" s="73"/>
      <c r="C97" s="68"/>
      <c r="D97" s="53"/>
      <c r="E97" s="53"/>
      <c r="F97" s="53"/>
      <c r="G97" s="53"/>
      <c r="H97" s="53"/>
      <c r="I97" s="53"/>
      <c r="J97" s="53"/>
      <c r="K97" s="53"/>
      <c r="L97" s="53"/>
      <c r="M97" s="53"/>
      <c r="N97" s="53"/>
      <c r="O97" s="53"/>
      <c r="P97" s="70"/>
      <c r="R97" s="73"/>
      <c r="S97" s="68"/>
      <c r="T97" s="53"/>
      <c r="U97" s="53"/>
      <c r="V97" s="53"/>
      <c r="W97" s="53"/>
      <c r="X97" s="53"/>
      <c r="Y97" s="53"/>
      <c r="Z97" s="53"/>
      <c r="AA97" s="53"/>
      <c r="AB97" s="53"/>
      <c r="AC97" s="53"/>
      <c r="AD97" s="53"/>
      <c r="AE97" s="53"/>
      <c r="AF97" s="70"/>
    </row>
    <row r="98" spans="2:32" s="65" customFormat="1">
      <c r="B98" s="73"/>
      <c r="C98" s="68"/>
      <c r="D98" s="53"/>
      <c r="E98" s="53"/>
      <c r="F98" s="53"/>
      <c r="G98" s="53"/>
      <c r="H98" s="53"/>
      <c r="I98" s="53"/>
      <c r="J98" s="53"/>
      <c r="K98" s="53"/>
      <c r="L98" s="53"/>
      <c r="M98" s="53"/>
      <c r="N98" s="53"/>
      <c r="O98" s="53"/>
      <c r="P98" s="70"/>
      <c r="R98" s="73"/>
      <c r="S98" s="68"/>
      <c r="T98" s="53"/>
      <c r="U98" s="53"/>
      <c r="V98" s="53"/>
      <c r="W98" s="53"/>
      <c r="X98" s="53"/>
      <c r="Y98" s="53"/>
      <c r="Z98" s="53"/>
      <c r="AA98" s="53"/>
      <c r="AB98" s="53"/>
      <c r="AC98" s="53"/>
      <c r="AD98" s="53"/>
      <c r="AE98" s="53"/>
      <c r="AF98" s="70"/>
    </row>
    <row r="99" spans="2:32" s="65" customFormat="1">
      <c r="B99" s="73"/>
      <c r="C99" s="68"/>
      <c r="D99" s="53"/>
      <c r="E99" s="53"/>
      <c r="F99" s="53"/>
      <c r="G99" s="53"/>
      <c r="H99" s="53"/>
      <c r="I99" s="53"/>
      <c r="J99" s="53"/>
      <c r="K99" s="53"/>
      <c r="L99" s="53"/>
      <c r="M99" s="53"/>
      <c r="N99" s="53"/>
      <c r="O99" s="53"/>
      <c r="P99" s="70"/>
      <c r="R99" s="73"/>
      <c r="S99" s="68"/>
      <c r="T99" s="53"/>
      <c r="U99" s="53"/>
      <c r="V99" s="53"/>
      <c r="W99" s="53"/>
      <c r="X99" s="53"/>
      <c r="Y99" s="53"/>
      <c r="Z99" s="53"/>
      <c r="AA99" s="53"/>
      <c r="AB99" s="53"/>
      <c r="AC99" s="53"/>
      <c r="AD99" s="53"/>
      <c r="AE99" s="53"/>
      <c r="AF99" s="70"/>
    </row>
    <row r="100" spans="2:32" s="65" customFormat="1">
      <c r="B100" s="73"/>
      <c r="C100" s="68"/>
      <c r="D100" s="53"/>
      <c r="E100" s="53"/>
      <c r="F100" s="53"/>
      <c r="G100" s="53"/>
      <c r="H100" s="53"/>
      <c r="I100" s="53"/>
      <c r="J100" s="53"/>
      <c r="K100" s="53"/>
      <c r="L100" s="53"/>
      <c r="M100" s="53"/>
      <c r="N100" s="53"/>
      <c r="O100" s="53"/>
      <c r="P100" s="70"/>
      <c r="R100" s="73"/>
      <c r="S100" s="68"/>
      <c r="T100" s="53"/>
      <c r="U100" s="53"/>
      <c r="V100" s="53"/>
      <c r="W100" s="53"/>
      <c r="X100" s="53"/>
      <c r="Y100" s="53"/>
      <c r="Z100" s="53"/>
      <c r="AA100" s="53"/>
      <c r="AB100" s="53"/>
      <c r="AC100" s="53"/>
      <c r="AD100" s="53"/>
      <c r="AE100" s="53"/>
      <c r="AF100" s="70"/>
    </row>
    <row r="101" spans="2:32" s="65" customFormat="1">
      <c r="B101" s="73"/>
      <c r="C101" s="68"/>
      <c r="D101" s="53"/>
      <c r="E101" s="53"/>
      <c r="F101" s="53"/>
      <c r="G101" s="53"/>
      <c r="H101" s="53"/>
      <c r="I101" s="53"/>
      <c r="J101" s="53"/>
      <c r="K101" s="53"/>
      <c r="L101" s="53"/>
      <c r="M101" s="53"/>
      <c r="N101" s="53"/>
      <c r="O101" s="53"/>
      <c r="P101" s="70"/>
      <c r="R101" s="73"/>
      <c r="S101" s="68"/>
      <c r="T101" s="53"/>
      <c r="U101" s="53"/>
      <c r="V101" s="53"/>
      <c r="W101" s="53"/>
      <c r="X101" s="53"/>
      <c r="Y101" s="53"/>
      <c r="Z101" s="53"/>
      <c r="AA101" s="53"/>
      <c r="AB101" s="53"/>
      <c r="AC101" s="53"/>
      <c r="AD101" s="53"/>
      <c r="AE101" s="53"/>
      <c r="AF101" s="70"/>
    </row>
    <row r="102" spans="2:32" s="65" customFormat="1">
      <c r="B102" s="73"/>
      <c r="C102" s="68"/>
      <c r="D102" s="53"/>
      <c r="E102" s="53"/>
      <c r="F102" s="53"/>
      <c r="G102" s="53"/>
      <c r="H102" s="53"/>
      <c r="I102" s="53"/>
      <c r="J102" s="53"/>
      <c r="K102" s="53"/>
      <c r="L102" s="53"/>
      <c r="M102" s="53"/>
      <c r="N102" s="53"/>
      <c r="O102" s="53"/>
      <c r="P102" s="70"/>
      <c r="R102" s="73"/>
      <c r="S102" s="68"/>
      <c r="T102" s="53"/>
      <c r="U102" s="53"/>
      <c r="V102" s="53"/>
      <c r="W102" s="53"/>
      <c r="X102" s="53"/>
      <c r="Y102" s="53"/>
      <c r="Z102" s="53"/>
      <c r="AA102" s="53"/>
      <c r="AB102" s="53"/>
      <c r="AC102" s="53"/>
      <c r="AD102" s="53"/>
      <c r="AE102" s="53"/>
      <c r="AF102" s="70"/>
    </row>
    <row r="103" spans="2:32" s="65" customFormat="1">
      <c r="B103" s="73"/>
      <c r="C103" s="68"/>
      <c r="D103" s="53"/>
      <c r="E103" s="53"/>
      <c r="F103" s="53"/>
      <c r="G103" s="53"/>
      <c r="H103" s="53"/>
      <c r="I103" s="53"/>
      <c r="J103" s="53"/>
      <c r="K103" s="53"/>
      <c r="L103" s="53"/>
      <c r="M103" s="53"/>
      <c r="N103" s="53"/>
      <c r="O103" s="53"/>
      <c r="P103" s="70"/>
      <c r="R103" s="73"/>
      <c r="S103" s="68"/>
      <c r="T103" s="53"/>
      <c r="U103" s="53"/>
      <c r="V103" s="53"/>
      <c r="W103" s="53"/>
      <c r="X103" s="53"/>
      <c r="Y103" s="53"/>
      <c r="Z103" s="53"/>
      <c r="AA103" s="53"/>
      <c r="AB103" s="53"/>
      <c r="AC103" s="53"/>
      <c r="AD103" s="53"/>
      <c r="AE103" s="53"/>
      <c r="AF103" s="70"/>
    </row>
    <row r="104" spans="2:32" s="65" customFormat="1">
      <c r="B104" s="73"/>
      <c r="C104" s="68"/>
      <c r="D104" s="53"/>
      <c r="E104" s="53"/>
      <c r="F104" s="53"/>
      <c r="G104" s="53"/>
      <c r="H104" s="53"/>
      <c r="I104" s="53"/>
      <c r="J104" s="53"/>
      <c r="K104" s="53"/>
      <c r="L104" s="53"/>
      <c r="M104" s="53"/>
      <c r="N104" s="53"/>
      <c r="O104" s="53"/>
      <c r="P104" s="70"/>
      <c r="R104" s="73"/>
      <c r="S104" s="68"/>
      <c r="T104" s="53"/>
      <c r="U104" s="53"/>
      <c r="V104" s="53"/>
      <c r="W104" s="53"/>
      <c r="X104" s="53"/>
      <c r="Y104" s="53"/>
      <c r="Z104" s="53"/>
      <c r="AA104" s="53"/>
      <c r="AB104" s="53"/>
      <c r="AC104" s="53"/>
      <c r="AD104" s="53"/>
      <c r="AE104" s="53"/>
      <c r="AF104" s="70"/>
    </row>
    <row r="105" spans="2:32" s="65" customFormat="1">
      <c r="B105" s="73"/>
      <c r="C105" s="68"/>
      <c r="D105" s="53"/>
      <c r="E105" s="53"/>
      <c r="F105" s="53"/>
      <c r="G105" s="53"/>
      <c r="H105" s="53"/>
      <c r="I105" s="53"/>
      <c r="J105" s="53"/>
      <c r="K105" s="53"/>
      <c r="L105" s="53"/>
      <c r="M105" s="53"/>
      <c r="N105" s="53"/>
      <c r="O105" s="53"/>
      <c r="P105" s="70"/>
      <c r="R105" s="73"/>
      <c r="S105" s="68"/>
      <c r="T105" s="53"/>
      <c r="U105" s="53"/>
      <c r="V105" s="53"/>
      <c r="W105" s="53"/>
      <c r="X105" s="53"/>
      <c r="Y105" s="53"/>
      <c r="Z105" s="53"/>
      <c r="AA105" s="53"/>
      <c r="AB105" s="53"/>
      <c r="AC105" s="53"/>
      <c r="AD105" s="53"/>
      <c r="AE105" s="53"/>
      <c r="AF105" s="70"/>
    </row>
    <row r="106" spans="2:32" s="65" customFormat="1">
      <c r="B106" s="73"/>
      <c r="C106" s="68"/>
      <c r="D106" s="53"/>
      <c r="E106" s="53"/>
      <c r="F106" s="53"/>
      <c r="G106" s="53"/>
      <c r="H106" s="53"/>
      <c r="I106" s="53"/>
      <c r="J106" s="53"/>
      <c r="K106" s="53"/>
      <c r="L106" s="53"/>
      <c r="M106" s="53"/>
      <c r="N106" s="53"/>
      <c r="O106" s="53"/>
      <c r="P106" s="70"/>
      <c r="R106" s="73"/>
      <c r="S106" s="68"/>
      <c r="T106" s="53"/>
      <c r="U106" s="53"/>
      <c r="V106" s="53"/>
      <c r="W106" s="53"/>
      <c r="X106" s="53"/>
      <c r="Y106" s="53"/>
      <c r="Z106" s="53"/>
      <c r="AA106" s="53"/>
      <c r="AB106" s="53"/>
      <c r="AC106" s="53"/>
      <c r="AD106" s="53"/>
      <c r="AE106" s="53"/>
      <c r="AF106" s="70"/>
    </row>
    <row r="107" spans="2:32" s="65" customFormat="1">
      <c r="B107" s="73"/>
      <c r="C107" s="68"/>
      <c r="D107" s="53"/>
      <c r="E107" s="53"/>
      <c r="F107" s="53"/>
      <c r="G107" s="53"/>
      <c r="H107" s="53"/>
      <c r="I107" s="53"/>
      <c r="J107" s="53"/>
      <c r="K107" s="53"/>
      <c r="L107" s="53"/>
      <c r="M107" s="53"/>
      <c r="N107" s="53"/>
      <c r="O107" s="53"/>
      <c r="P107" s="70"/>
      <c r="R107" s="73"/>
      <c r="S107" s="68"/>
      <c r="T107" s="53"/>
      <c r="U107" s="53"/>
      <c r="V107" s="53"/>
      <c r="W107" s="53"/>
      <c r="X107" s="53"/>
      <c r="Y107" s="53"/>
      <c r="Z107" s="53"/>
      <c r="AA107" s="53"/>
      <c r="AB107" s="53"/>
      <c r="AC107" s="53"/>
      <c r="AD107" s="53"/>
      <c r="AE107" s="53"/>
      <c r="AF107" s="70"/>
    </row>
    <row r="108" spans="2:32" s="65" customFormat="1">
      <c r="B108" s="73"/>
      <c r="C108" s="68"/>
      <c r="D108" s="53"/>
      <c r="E108" s="53"/>
      <c r="F108" s="53"/>
      <c r="G108" s="53"/>
      <c r="H108" s="53"/>
      <c r="I108" s="53"/>
      <c r="J108" s="53"/>
      <c r="K108" s="53"/>
      <c r="L108" s="53"/>
      <c r="M108" s="53"/>
      <c r="N108" s="53"/>
      <c r="O108" s="53"/>
      <c r="P108" s="70"/>
      <c r="R108" s="73"/>
      <c r="S108" s="68"/>
      <c r="T108" s="53"/>
      <c r="U108" s="53"/>
      <c r="V108" s="53"/>
      <c r="W108" s="53"/>
      <c r="X108" s="53"/>
      <c r="Y108" s="53"/>
      <c r="Z108" s="53"/>
      <c r="AA108" s="53"/>
      <c r="AB108" s="53"/>
      <c r="AC108" s="53"/>
      <c r="AD108" s="53"/>
      <c r="AE108" s="53"/>
      <c r="AF108" s="70"/>
    </row>
    <row r="109" spans="2:32" s="65" customFormat="1">
      <c r="B109" s="73"/>
      <c r="C109" s="68"/>
      <c r="D109" s="53"/>
      <c r="E109" s="53"/>
      <c r="F109" s="53"/>
      <c r="G109" s="53"/>
      <c r="H109" s="53"/>
      <c r="I109" s="53"/>
      <c r="J109" s="53"/>
      <c r="K109" s="53"/>
      <c r="L109" s="53"/>
      <c r="M109" s="53"/>
      <c r="N109" s="53"/>
      <c r="O109" s="53"/>
      <c r="P109" s="70"/>
      <c r="R109" s="73"/>
      <c r="S109" s="68"/>
      <c r="T109" s="53"/>
      <c r="U109" s="53"/>
      <c r="V109" s="53"/>
      <c r="W109" s="53"/>
      <c r="X109" s="53"/>
      <c r="Y109" s="53"/>
      <c r="Z109" s="53"/>
      <c r="AA109" s="53"/>
      <c r="AB109" s="53"/>
      <c r="AC109" s="53"/>
      <c r="AD109" s="53"/>
      <c r="AE109" s="53"/>
      <c r="AF109" s="70"/>
    </row>
    <row r="110" spans="2:32" s="65" customFormat="1">
      <c r="D110" s="70"/>
      <c r="E110" s="70"/>
      <c r="F110" s="70"/>
      <c r="G110" s="70"/>
      <c r="H110" s="70"/>
      <c r="I110" s="70"/>
      <c r="J110" s="70"/>
      <c r="K110" s="70"/>
      <c r="L110" s="70"/>
      <c r="M110" s="70"/>
      <c r="N110" s="70"/>
      <c r="O110" s="70"/>
      <c r="P110" s="70"/>
      <c r="T110" s="70"/>
      <c r="U110" s="70"/>
      <c r="V110" s="70"/>
      <c r="W110" s="70"/>
      <c r="X110" s="70"/>
      <c r="Y110" s="70"/>
      <c r="Z110" s="70"/>
      <c r="AA110" s="70"/>
      <c r="AB110" s="70"/>
      <c r="AC110" s="70"/>
      <c r="AD110" s="70"/>
      <c r="AE110" s="70"/>
      <c r="AF110" s="70"/>
    </row>
    <row r="111" spans="2:32" s="65" customFormat="1"/>
    <row r="112" spans="2:32" s="65" customFormat="1" ht="14.45" customHeight="1">
      <c r="B112" s="76"/>
      <c r="C112" s="75"/>
      <c r="D112" s="74"/>
      <c r="E112" s="74"/>
      <c r="F112" s="74"/>
      <c r="G112" s="74"/>
      <c r="H112" s="74"/>
      <c r="I112" s="74"/>
      <c r="J112" s="74"/>
      <c r="K112" s="74"/>
      <c r="L112" s="74"/>
      <c r="M112" s="74"/>
      <c r="N112" s="74"/>
      <c r="O112" s="74"/>
      <c r="R112" s="76"/>
      <c r="S112" s="75"/>
      <c r="T112" s="74"/>
      <c r="U112" s="74"/>
      <c r="V112" s="74"/>
      <c r="W112" s="74"/>
      <c r="X112" s="74"/>
      <c r="Y112" s="74"/>
      <c r="Z112" s="74"/>
      <c r="AA112" s="74"/>
      <c r="AB112" s="74"/>
      <c r="AC112" s="74"/>
      <c r="AD112" s="74"/>
      <c r="AE112" s="74"/>
    </row>
    <row r="113" spans="2:32" s="65" customFormat="1">
      <c r="B113" s="75"/>
      <c r="C113" s="75"/>
      <c r="D113" s="66"/>
      <c r="E113" s="66"/>
      <c r="F113" s="66"/>
      <c r="G113" s="66"/>
      <c r="H113" s="66"/>
      <c r="I113" s="66"/>
      <c r="J113" s="66"/>
      <c r="K113" s="66"/>
      <c r="L113" s="66"/>
      <c r="M113" s="66"/>
      <c r="N113" s="66"/>
      <c r="O113" s="66"/>
      <c r="R113" s="75"/>
      <c r="S113" s="75"/>
      <c r="T113" s="66"/>
      <c r="U113" s="66"/>
      <c r="V113" s="66"/>
      <c r="W113" s="66"/>
      <c r="X113" s="66"/>
      <c r="Y113" s="66"/>
      <c r="Z113" s="66"/>
      <c r="AA113" s="66"/>
      <c r="AB113" s="66"/>
      <c r="AC113" s="66"/>
      <c r="AD113" s="66"/>
      <c r="AE113" s="66"/>
    </row>
    <row r="114" spans="2:32" s="65" customFormat="1">
      <c r="B114" s="75"/>
      <c r="C114" s="75"/>
      <c r="D114" s="59"/>
      <c r="E114" s="59"/>
      <c r="F114" s="59"/>
      <c r="G114" s="59"/>
      <c r="H114" s="59"/>
      <c r="I114" s="59"/>
      <c r="J114" s="59"/>
      <c r="K114" s="59"/>
      <c r="L114" s="59"/>
      <c r="M114" s="59"/>
      <c r="N114" s="59"/>
      <c r="O114" s="59"/>
      <c r="R114" s="75"/>
      <c r="S114" s="75"/>
      <c r="T114" s="59"/>
      <c r="U114" s="59"/>
      <c r="V114" s="59"/>
      <c r="W114" s="59"/>
      <c r="X114" s="59"/>
      <c r="Y114" s="59"/>
      <c r="Z114" s="59"/>
      <c r="AA114" s="59"/>
      <c r="AB114" s="59"/>
      <c r="AC114" s="59"/>
      <c r="AD114" s="59"/>
      <c r="AE114" s="59"/>
    </row>
    <row r="115" spans="2:32" s="65" customFormat="1">
      <c r="B115" s="73"/>
      <c r="C115" s="68"/>
      <c r="D115" s="53"/>
      <c r="E115" s="53"/>
      <c r="F115" s="53"/>
      <c r="G115" s="53"/>
      <c r="H115" s="53"/>
      <c r="I115" s="53"/>
      <c r="J115" s="53"/>
      <c r="K115" s="53"/>
      <c r="L115" s="53"/>
      <c r="M115" s="53"/>
      <c r="N115" s="53"/>
      <c r="O115" s="53"/>
      <c r="P115" s="70"/>
      <c r="R115" s="73"/>
      <c r="S115" s="68"/>
      <c r="T115" s="53"/>
      <c r="U115" s="53"/>
      <c r="V115" s="53"/>
      <c r="W115" s="53"/>
      <c r="X115" s="53"/>
      <c r="Y115" s="53"/>
      <c r="Z115" s="53"/>
      <c r="AA115" s="53"/>
      <c r="AB115" s="53"/>
      <c r="AC115" s="53"/>
      <c r="AD115" s="53"/>
      <c r="AE115" s="53"/>
      <c r="AF115" s="70"/>
    </row>
    <row r="116" spans="2:32" s="65" customFormat="1">
      <c r="B116" s="73"/>
      <c r="C116" s="68"/>
      <c r="D116" s="53"/>
      <c r="E116" s="53"/>
      <c r="F116" s="53"/>
      <c r="G116" s="53"/>
      <c r="H116" s="53"/>
      <c r="I116" s="53"/>
      <c r="J116" s="53"/>
      <c r="K116" s="53"/>
      <c r="L116" s="53"/>
      <c r="M116" s="53"/>
      <c r="N116" s="53"/>
      <c r="O116" s="53"/>
      <c r="P116" s="70"/>
      <c r="R116" s="73"/>
      <c r="S116" s="68"/>
      <c r="T116" s="53"/>
      <c r="U116" s="53"/>
      <c r="V116" s="53"/>
      <c r="W116" s="53"/>
      <c r="X116" s="53"/>
      <c r="Y116" s="53"/>
      <c r="Z116" s="53"/>
      <c r="AA116" s="53"/>
      <c r="AB116" s="53"/>
      <c r="AC116" s="53"/>
      <c r="AD116" s="53"/>
      <c r="AE116" s="53"/>
      <c r="AF116" s="70"/>
    </row>
    <row r="117" spans="2:32" s="65" customFormat="1">
      <c r="B117" s="73"/>
      <c r="C117" s="68"/>
      <c r="D117" s="53"/>
      <c r="E117" s="53"/>
      <c r="F117" s="53"/>
      <c r="G117" s="53"/>
      <c r="H117" s="53"/>
      <c r="I117" s="53"/>
      <c r="J117" s="53"/>
      <c r="K117" s="53"/>
      <c r="L117" s="53"/>
      <c r="M117" s="53"/>
      <c r="N117" s="53"/>
      <c r="O117" s="53"/>
      <c r="P117" s="70"/>
      <c r="R117" s="73"/>
      <c r="S117" s="68"/>
      <c r="T117" s="53"/>
      <c r="U117" s="53"/>
      <c r="V117" s="53"/>
      <c r="W117" s="53"/>
      <c r="X117" s="53"/>
      <c r="Y117" s="53"/>
      <c r="Z117" s="53"/>
      <c r="AA117" s="53"/>
      <c r="AB117" s="53"/>
      <c r="AC117" s="53"/>
      <c r="AD117" s="53"/>
      <c r="AE117" s="53"/>
      <c r="AF117" s="70"/>
    </row>
    <row r="118" spans="2:32" s="65" customFormat="1">
      <c r="B118" s="73"/>
      <c r="C118" s="68"/>
      <c r="D118" s="53"/>
      <c r="E118" s="53"/>
      <c r="F118" s="53"/>
      <c r="G118" s="53"/>
      <c r="H118" s="53"/>
      <c r="I118" s="53"/>
      <c r="J118" s="53"/>
      <c r="K118" s="53"/>
      <c r="L118" s="53"/>
      <c r="M118" s="53"/>
      <c r="N118" s="53"/>
      <c r="O118" s="53"/>
      <c r="P118" s="70"/>
      <c r="R118" s="73"/>
      <c r="S118" s="68"/>
      <c r="T118" s="53"/>
      <c r="U118" s="53"/>
      <c r="V118" s="53"/>
      <c r="W118" s="53"/>
      <c r="X118" s="53"/>
      <c r="Y118" s="53"/>
      <c r="Z118" s="53"/>
      <c r="AA118" s="53"/>
      <c r="AB118" s="53"/>
      <c r="AC118" s="53"/>
      <c r="AD118" s="53"/>
      <c r="AE118" s="53"/>
      <c r="AF118" s="70"/>
    </row>
    <row r="119" spans="2:32" s="65" customFormat="1">
      <c r="B119" s="73"/>
      <c r="C119" s="68"/>
      <c r="D119" s="53"/>
      <c r="E119" s="53"/>
      <c r="F119" s="53"/>
      <c r="G119" s="53"/>
      <c r="H119" s="53"/>
      <c r="I119" s="53"/>
      <c r="J119" s="53"/>
      <c r="K119" s="53"/>
      <c r="L119" s="53"/>
      <c r="M119" s="53"/>
      <c r="N119" s="53"/>
      <c r="O119" s="53"/>
      <c r="P119" s="70"/>
      <c r="R119" s="73"/>
      <c r="S119" s="68"/>
      <c r="T119" s="53"/>
      <c r="U119" s="53"/>
      <c r="V119" s="53"/>
      <c r="W119" s="53"/>
      <c r="X119" s="53"/>
      <c r="Y119" s="53"/>
      <c r="Z119" s="53"/>
      <c r="AA119" s="53"/>
      <c r="AB119" s="53"/>
      <c r="AC119" s="53"/>
      <c r="AD119" s="53"/>
      <c r="AE119" s="53"/>
      <c r="AF119" s="70"/>
    </row>
    <row r="120" spans="2:32" s="65" customFormat="1">
      <c r="B120" s="73"/>
      <c r="C120" s="68"/>
      <c r="D120" s="53"/>
      <c r="E120" s="53"/>
      <c r="F120" s="53"/>
      <c r="G120" s="53"/>
      <c r="H120" s="53"/>
      <c r="I120" s="53"/>
      <c r="J120" s="53"/>
      <c r="K120" s="53"/>
      <c r="L120" s="53"/>
      <c r="M120" s="53"/>
      <c r="N120" s="53"/>
      <c r="O120" s="53"/>
      <c r="P120" s="70"/>
      <c r="R120" s="73"/>
      <c r="S120" s="68"/>
      <c r="T120" s="53"/>
      <c r="U120" s="53"/>
      <c r="V120" s="53"/>
      <c r="W120" s="53"/>
      <c r="X120" s="53"/>
      <c r="Y120" s="53"/>
      <c r="Z120" s="53"/>
      <c r="AA120" s="53"/>
      <c r="AB120" s="53"/>
      <c r="AC120" s="53"/>
      <c r="AD120" s="53"/>
      <c r="AE120" s="53"/>
      <c r="AF120" s="70"/>
    </row>
    <row r="121" spans="2:32" s="65" customFormat="1">
      <c r="B121" s="73"/>
      <c r="C121" s="68"/>
      <c r="D121" s="53"/>
      <c r="E121" s="53"/>
      <c r="F121" s="53"/>
      <c r="G121" s="53"/>
      <c r="H121" s="53"/>
      <c r="I121" s="53"/>
      <c r="J121" s="53"/>
      <c r="K121" s="53"/>
      <c r="L121" s="53"/>
      <c r="M121" s="53"/>
      <c r="N121" s="53"/>
      <c r="O121" s="53"/>
      <c r="P121" s="70"/>
      <c r="R121" s="73"/>
      <c r="S121" s="68"/>
      <c r="T121" s="53"/>
      <c r="U121" s="53"/>
      <c r="V121" s="53"/>
      <c r="W121" s="53"/>
      <c r="X121" s="53"/>
      <c r="Y121" s="53"/>
      <c r="Z121" s="53"/>
      <c r="AA121" s="53"/>
      <c r="AB121" s="53"/>
      <c r="AC121" s="53"/>
      <c r="AD121" s="53"/>
      <c r="AE121" s="53"/>
      <c r="AF121" s="70"/>
    </row>
    <row r="122" spans="2:32" s="65" customFormat="1">
      <c r="B122" s="73"/>
      <c r="C122" s="68"/>
      <c r="D122" s="53"/>
      <c r="E122" s="53"/>
      <c r="F122" s="53"/>
      <c r="G122" s="53"/>
      <c r="H122" s="53"/>
      <c r="I122" s="53"/>
      <c r="J122" s="53"/>
      <c r="K122" s="53"/>
      <c r="L122" s="53"/>
      <c r="M122" s="53"/>
      <c r="N122" s="53"/>
      <c r="O122" s="53"/>
      <c r="P122" s="70"/>
      <c r="R122" s="73"/>
      <c r="S122" s="68"/>
      <c r="T122" s="53"/>
      <c r="U122" s="53"/>
      <c r="V122" s="53"/>
      <c r="W122" s="53"/>
      <c r="X122" s="53"/>
      <c r="Y122" s="53"/>
      <c r="Z122" s="53"/>
      <c r="AA122" s="53"/>
      <c r="AB122" s="53"/>
      <c r="AC122" s="53"/>
      <c r="AD122" s="53"/>
      <c r="AE122" s="53"/>
      <c r="AF122" s="70"/>
    </row>
    <row r="123" spans="2:32" s="65" customFormat="1">
      <c r="B123" s="73"/>
      <c r="C123" s="68"/>
      <c r="D123" s="53"/>
      <c r="E123" s="53"/>
      <c r="F123" s="53"/>
      <c r="G123" s="53"/>
      <c r="H123" s="53"/>
      <c r="I123" s="53"/>
      <c r="J123" s="53"/>
      <c r="K123" s="53"/>
      <c r="L123" s="53"/>
      <c r="M123" s="53"/>
      <c r="N123" s="53"/>
      <c r="O123" s="53"/>
      <c r="P123" s="70"/>
      <c r="R123" s="73"/>
      <c r="S123" s="68"/>
      <c r="T123" s="53"/>
      <c r="U123" s="53"/>
      <c r="V123" s="53"/>
      <c r="W123" s="53"/>
      <c r="X123" s="53"/>
      <c r="Y123" s="53"/>
      <c r="Z123" s="53"/>
      <c r="AA123" s="53"/>
      <c r="AB123" s="53"/>
      <c r="AC123" s="53"/>
      <c r="AD123" s="53"/>
      <c r="AE123" s="53"/>
      <c r="AF123" s="70"/>
    </row>
    <row r="124" spans="2:32" s="65" customFormat="1">
      <c r="B124" s="73"/>
      <c r="C124" s="68"/>
      <c r="D124" s="53"/>
      <c r="E124" s="53"/>
      <c r="F124" s="53"/>
      <c r="G124" s="53"/>
      <c r="H124" s="53"/>
      <c r="I124" s="53"/>
      <c r="J124" s="53"/>
      <c r="K124" s="53"/>
      <c r="L124" s="53"/>
      <c r="M124" s="53"/>
      <c r="N124" s="53"/>
      <c r="O124" s="53"/>
      <c r="P124" s="70"/>
      <c r="R124" s="73"/>
      <c r="S124" s="68"/>
      <c r="T124" s="53"/>
      <c r="U124" s="53"/>
      <c r="V124" s="53"/>
      <c r="W124" s="53"/>
      <c r="X124" s="53"/>
      <c r="Y124" s="53"/>
      <c r="Z124" s="53"/>
      <c r="AA124" s="53"/>
      <c r="AB124" s="53"/>
      <c r="AC124" s="53"/>
      <c r="AD124" s="53"/>
      <c r="AE124" s="53"/>
      <c r="AF124" s="70"/>
    </row>
    <row r="125" spans="2:32" s="65" customFormat="1">
      <c r="B125" s="73"/>
      <c r="C125" s="68"/>
      <c r="D125" s="53"/>
      <c r="E125" s="53"/>
      <c r="F125" s="53"/>
      <c r="G125" s="53"/>
      <c r="H125" s="53"/>
      <c r="I125" s="53"/>
      <c r="J125" s="53"/>
      <c r="K125" s="53"/>
      <c r="L125" s="53"/>
      <c r="M125" s="53"/>
      <c r="N125" s="53"/>
      <c r="O125" s="53"/>
      <c r="P125" s="70"/>
      <c r="R125" s="73"/>
      <c r="S125" s="68"/>
      <c r="T125" s="53"/>
      <c r="U125" s="53"/>
      <c r="V125" s="53"/>
      <c r="W125" s="53"/>
      <c r="X125" s="53"/>
      <c r="Y125" s="53"/>
      <c r="Z125" s="53"/>
      <c r="AA125" s="53"/>
      <c r="AB125" s="53"/>
      <c r="AC125" s="53"/>
      <c r="AD125" s="53"/>
      <c r="AE125" s="53"/>
      <c r="AF125" s="70"/>
    </row>
    <row r="126" spans="2:32" s="65" customFormat="1">
      <c r="B126" s="73"/>
      <c r="C126" s="68"/>
      <c r="D126" s="53"/>
      <c r="E126" s="53"/>
      <c r="F126" s="53"/>
      <c r="G126" s="53"/>
      <c r="H126" s="53"/>
      <c r="I126" s="53"/>
      <c r="J126" s="53"/>
      <c r="K126" s="53"/>
      <c r="L126" s="53"/>
      <c r="M126" s="53"/>
      <c r="N126" s="53"/>
      <c r="O126" s="53"/>
      <c r="P126" s="70"/>
      <c r="R126" s="73"/>
      <c r="S126" s="68"/>
      <c r="T126" s="53"/>
      <c r="U126" s="53"/>
      <c r="V126" s="53"/>
      <c r="W126" s="53"/>
      <c r="X126" s="53"/>
      <c r="Y126" s="53"/>
      <c r="Z126" s="53"/>
      <c r="AA126" s="53"/>
      <c r="AB126" s="53"/>
      <c r="AC126" s="53"/>
      <c r="AD126" s="53"/>
      <c r="AE126" s="53"/>
      <c r="AF126" s="70"/>
    </row>
    <row r="127" spans="2:32" s="65" customFormat="1">
      <c r="B127" s="73"/>
      <c r="C127" s="68"/>
      <c r="D127" s="53"/>
      <c r="E127" s="53"/>
      <c r="F127" s="53"/>
      <c r="G127" s="53"/>
      <c r="H127" s="53"/>
      <c r="I127" s="53"/>
      <c r="J127" s="53"/>
      <c r="K127" s="53"/>
      <c r="L127" s="53"/>
      <c r="M127" s="53"/>
      <c r="N127" s="53"/>
      <c r="O127" s="53"/>
      <c r="P127" s="70"/>
      <c r="R127" s="73"/>
      <c r="S127" s="68"/>
      <c r="T127" s="53"/>
      <c r="U127" s="53"/>
      <c r="V127" s="53"/>
      <c r="W127" s="53"/>
      <c r="X127" s="53"/>
      <c r="Y127" s="53"/>
      <c r="Z127" s="53"/>
      <c r="AA127" s="53"/>
      <c r="AB127" s="53"/>
      <c r="AC127" s="53"/>
      <c r="AD127" s="53"/>
      <c r="AE127" s="53"/>
      <c r="AF127" s="70"/>
    </row>
    <row r="128" spans="2:32" s="65" customFormat="1">
      <c r="D128" s="70"/>
      <c r="E128" s="70"/>
      <c r="F128" s="70"/>
      <c r="G128" s="70"/>
      <c r="H128" s="70"/>
      <c r="I128" s="70"/>
      <c r="J128" s="70"/>
      <c r="K128" s="70"/>
      <c r="L128" s="70"/>
      <c r="M128" s="70"/>
      <c r="N128" s="70"/>
      <c r="O128" s="70"/>
      <c r="P128" s="70"/>
      <c r="T128" s="70"/>
      <c r="U128" s="70"/>
      <c r="V128" s="70"/>
      <c r="W128" s="70"/>
      <c r="X128" s="70"/>
      <c r="Y128" s="70"/>
      <c r="Z128" s="70"/>
      <c r="AA128" s="70"/>
      <c r="AB128" s="70"/>
      <c r="AC128" s="70"/>
      <c r="AD128" s="70"/>
      <c r="AE128" s="70"/>
      <c r="AF128" s="70"/>
    </row>
  </sheetData>
  <sheetProtection password="E678" sheet="1" objects="1" scenarios="1"/>
  <mergeCells count="14">
    <mergeCell ref="F2:L3"/>
    <mergeCell ref="M2:O3"/>
    <mergeCell ref="F21:L22"/>
    <mergeCell ref="M21:O22"/>
    <mergeCell ref="B31:B36"/>
    <mergeCell ref="B24:B26"/>
    <mergeCell ref="B27:B30"/>
    <mergeCell ref="B2:C4"/>
    <mergeCell ref="D2:E3"/>
    <mergeCell ref="D21:E22"/>
    <mergeCell ref="B5:B7"/>
    <mergeCell ref="B21:C23"/>
    <mergeCell ref="B8:B11"/>
    <mergeCell ref="B12:B1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P37"/>
  <sheetViews>
    <sheetView topLeftCell="A18" zoomScale="80" zoomScaleNormal="80" workbookViewId="0">
      <selection activeCell="D21" sqref="D21:O23"/>
    </sheetView>
  </sheetViews>
  <sheetFormatPr defaultColWidth="9.140625" defaultRowHeight="15"/>
  <cols>
    <col min="1" max="1" width="9.140625" style="56"/>
    <col min="2" max="2" width="15.7109375" style="56" customWidth="1"/>
    <col min="3" max="3" width="48.7109375" style="56" customWidth="1"/>
    <col min="4" max="16384" width="9.140625" style="56"/>
  </cols>
  <sheetData>
    <row r="1" spans="2:16">
      <c r="D1" s="56" t="s">
        <v>72</v>
      </c>
    </row>
    <row r="2" spans="2:16" ht="14.45" customHeight="1">
      <c r="B2" s="107" t="s">
        <v>62</v>
      </c>
      <c r="C2" s="105"/>
      <c r="D2" s="103" t="s">
        <v>0</v>
      </c>
      <c r="E2" s="103"/>
      <c r="F2" s="103" t="s">
        <v>1</v>
      </c>
      <c r="G2" s="103"/>
      <c r="H2" s="103"/>
      <c r="I2" s="103"/>
      <c r="J2" s="103"/>
      <c r="K2" s="103"/>
      <c r="L2" s="103"/>
      <c r="M2" s="103" t="s">
        <v>2</v>
      </c>
      <c r="N2" s="103"/>
      <c r="O2" s="103"/>
    </row>
    <row r="3" spans="2:16">
      <c r="B3" s="105"/>
      <c r="C3" s="105"/>
      <c r="D3" s="103"/>
      <c r="E3" s="103"/>
      <c r="F3" s="103"/>
      <c r="G3" s="103"/>
      <c r="H3" s="103"/>
      <c r="I3" s="103"/>
      <c r="J3" s="103"/>
      <c r="K3" s="103"/>
      <c r="L3" s="103"/>
      <c r="M3" s="103"/>
      <c r="N3" s="103"/>
      <c r="O3" s="103"/>
    </row>
    <row r="4" spans="2:16" ht="138">
      <c r="B4" s="105"/>
      <c r="C4" s="105"/>
      <c r="D4" s="97" t="s">
        <v>102</v>
      </c>
      <c r="E4" s="97" t="s">
        <v>103</v>
      </c>
      <c r="F4" s="97" t="s">
        <v>104</v>
      </c>
      <c r="G4" s="97" t="s">
        <v>105</v>
      </c>
      <c r="H4" s="97" t="s">
        <v>106</v>
      </c>
      <c r="I4" s="97" t="s">
        <v>107</v>
      </c>
      <c r="J4" s="97" t="s">
        <v>108</v>
      </c>
      <c r="K4" s="97" t="s">
        <v>12</v>
      </c>
      <c r="L4" s="97" t="s">
        <v>109</v>
      </c>
      <c r="M4" s="97" t="s">
        <v>110</v>
      </c>
      <c r="N4" s="97" t="s">
        <v>111</v>
      </c>
      <c r="O4" s="97" t="s">
        <v>112</v>
      </c>
    </row>
    <row r="5" spans="2:16" ht="14.45" customHeight="1">
      <c r="B5" s="102" t="s">
        <v>36</v>
      </c>
      <c r="C5" s="80" t="s">
        <v>17</v>
      </c>
      <c r="D5" s="93">
        <f>(((('Indicator 0'!$P$20*'Indicator 0'!F4)+(Abrasion_indicator!$K$30*Abrasion_indicator!F4))/('Indicator 0'!F4+Abrasion_indicator!F4))*'Wellbeing Base'!F4)*'Ecosystem Area'!$J20/10000</f>
        <v>1652.637621676955</v>
      </c>
      <c r="E5" s="93">
        <f>(((('Indicator 0'!$P$20*'Indicator 0'!G4)+(Abrasion_indicator!$K$30*Abrasion_indicator!G4))/('Indicator 0'!G4+Abrasion_indicator!G4))*'Wellbeing Base'!G4)*'Ecosystem Area'!$J20/10000</f>
        <v>18.858516511614784</v>
      </c>
      <c r="F5" s="93">
        <f>(((('Indicator 0'!$P$20*'Indicator 0'!H4)+(Abrasion_indicator!$K$30*Abrasion_indicator!H4))/('Indicator 0'!H4+Abrasion_indicator!H4))*'Wellbeing Base'!H4)*'Ecosystem Area'!$J20/10000</f>
        <v>3.7818095111324821</v>
      </c>
      <c r="G5" s="93">
        <f>(((('Indicator 0'!$P$20*'Indicator 0'!I4)+(Abrasion_indicator!$K$30*Abrasion_indicator!I4))/('Indicator 0'!I4+Abrasion_indicator!I4))*'Wellbeing Base'!I4)*'Ecosystem Area'!$J20/10000</f>
        <v>15.078144855114925</v>
      </c>
      <c r="H5" s="93">
        <f>(((('Indicator 0'!$P$20*'Indicator 0'!J4)+(Abrasion_indicator!$K$30*Abrasion_indicator!J4))/('Indicator 0'!J4+Abrasion_indicator!J4))*'Wellbeing Base'!J4)*'Ecosystem Area'!$J20/10000</f>
        <v>8.8523237071414282</v>
      </c>
      <c r="I5" s="93">
        <f>(((('Indicator 0'!$P$20*'Indicator 0'!K4)+(Abrasion_indicator!$K$30*Abrasion_indicator!K4))/('Indicator 0'!K4+Abrasion_indicator!K4))*'Wellbeing Base'!K4)*'Ecosystem Area'!$J20/10000</f>
        <v>6.3621058567520494</v>
      </c>
      <c r="J5" s="93">
        <f>(((('Indicator 0'!$P$20*'Indicator 0'!L4)+(Abrasion_indicator!$K$30*Abrasion_indicator!L4))/('Indicator 0'!L4+Abrasion_indicator!L4))*'Wellbeing Base'!L4)*'Ecosystem Area'!$J20/10000</f>
        <v>10.864764222968018</v>
      </c>
      <c r="K5" s="93">
        <f>(((('Indicator 0'!$P$20*'Indicator 0'!M4)+(Abrasion_indicator!$K$30*Abrasion_indicator!M4))/('Indicator 0'!M4+Abrasion_indicator!M4))*'Wellbeing Base'!M4)*'Ecosystem Area'!$J20/10000</f>
        <v>130.54063546257868</v>
      </c>
      <c r="L5" s="93">
        <f>(((('Indicator 0'!$P$20*'Indicator 0'!N4)+(Abrasion_indicator!$K$30*Abrasion_indicator!N4))/('Indicator 0'!N4+Abrasion_indicator!N4))*'Wellbeing Base'!N4)*'Ecosystem Area'!$J20/10000</f>
        <v>0</v>
      </c>
      <c r="M5" s="93">
        <f>(((('Indicator 0'!$P$20*'Indicator 0'!O4)+(Abrasion_indicator!$K$30*Abrasion_indicator!O4))/('Indicator 0'!O4+Abrasion_indicator!O4))*'Wellbeing Base'!O4)*'Ecosystem Area'!$J20/10000</f>
        <v>152.26707907335438</v>
      </c>
      <c r="N5" s="93">
        <f>(((('Indicator 0'!$P$20*'Indicator 0'!P4)+(Abrasion_indicator!$K$30*Abrasion_indicator!P4))/('Indicator 0'!P4+Abrasion_indicator!P4))*'Wellbeing Base'!P4)*'Ecosystem Area'!$J20/10000</f>
        <v>8.6126023346510916</v>
      </c>
      <c r="O5" s="93">
        <f>(((('Indicator 0'!$P$20*'Indicator 0'!Q4)+(Abrasion_indicator!$K$30*Abrasion_indicator!Q4))/('Indicator 0'!Q4+Abrasion_indicator!Q4))*'Wellbeing Base'!Q4)*'Ecosystem Area'!$J20/10000</f>
        <v>8.5458512509063791</v>
      </c>
      <c r="P5" s="70">
        <f>SUM(D5:O5)</f>
        <v>2016.4014544631693</v>
      </c>
    </row>
    <row r="6" spans="2:16">
      <c r="B6" s="102"/>
      <c r="C6" s="80" t="s">
        <v>18</v>
      </c>
      <c r="D6" s="93">
        <f>(((('Indicator 0'!$P$20*'Indicator 0'!F5)+(Abrasion_indicator!$K$30*Abrasion_indicator!F5))/('Indicator 0'!F5+Abrasion_indicator!F5))*'Wellbeing Base'!F5)*'Ecosystem Area'!$J21/10000</f>
        <v>692.06582417836762</v>
      </c>
      <c r="E6" s="93">
        <f>(((('Indicator 0'!$P$20*'Indicator 0'!G5)+(Abrasion_indicator!$K$30*Abrasion_indicator!G5))/('Indicator 0'!G5+Abrasion_indicator!G5))*'Wellbeing Base'!G5)*'Ecosystem Area'!$J21/10000</f>
        <v>7.8972756042844177</v>
      </c>
      <c r="F6" s="93">
        <f>(((('Indicator 0'!$P$20*'Indicator 0'!H5)+(Abrasion_indicator!$K$30*Abrasion_indicator!H5))/('Indicator 0'!H5+Abrasion_indicator!H5))*'Wellbeing Base'!H5)*'Ecosystem Area'!$J21/10000</f>
        <v>1.5836872414605436</v>
      </c>
      <c r="G6" s="93">
        <f>(((('Indicator 0'!$P$20*'Indicator 0'!I5)+(Abrasion_indicator!$K$30*Abrasion_indicator!I5))/('Indicator 0'!I5+Abrasion_indicator!I5))*'Wellbeing Base'!I5)*'Ecosystem Area'!$J21/10000</f>
        <v>6.3141904851756347</v>
      </c>
      <c r="H6" s="93">
        <f>(((('Indicator 0'!$P$20*'Indicator 0'!J5)+(Abrasion_indicator!$K$30*Abrasion_indicator!J5))/('Indicator 0'!J5+Abrasion_indicator!J5))*'Wellbeing Base'!J5)*'Ecosystem Area'!$J21/10000</f>
        <v>3.7070381443089726</v>
      </c>
      <c r="I6" s="93">
        <f>(((('Indicator 0'!$P$20*'Indicator 0'!K5)+(Abrasion_indicator!$K$30*Abrasion_indicator!K5))/('Indicator 0'!K5+Abrasion_indicator!K5))*'Wellbeing Base'!K5)*'Ecosystem Area'!$J21/10000</f>
        <v>2.6642235269915631</v>
      </c>
      <c r="J6" s="93">
        <f>(((('Indicator 0'!$P$20*'Indicator 0'!L5)+(Abrasion_indicator!$K$30*Abrasion_indicator!L5))/('Indicator 0'!L5+Abrasion_indicator!L5))*'Wellbeing Base'!L5)*'Ecosystem Area'!$J21/10000</f>
        <v>4.5497766163898836</v>
      </c>
      <c r="K6" s="93">
        <f>(((('Indicator 0'!$P$20*'Indicator 0'!M5)+(Abrasion_indicator!$K$30*Abrasion_indicator!M5))/('Indicator 0'!M5+Abrasion_indicator!M5))*'Wellbeing Base'!M5)*'Ecosystem Area'!$J21/10000</f>
        <v>54.665772632299934</v>
      </c>
      <c r="L6" s="93">
        <f>(((('Indicator 0'!$P$20*'Indicator 0'!N5)+(Abrasion_indicator!$K$30*Abrasion_indicator!N5))/('Indicator 0'!N5+Abrasion_indicator!N5))*'Wellbeing Base'!N5)*'Ecosystem Area'!$J21/10000</f>
        <v>105.83127887828201</v>
      </c>
      <c r="M6" s="93">
        <f>(((('Indicator 0'!$P$20*'Indicator 0'!O5)+(Abrasion_indicator!$K$30*Abrasion_indicator!O5))/('Indicator 0'!O5+Abrasion_indicator!O5))*'Wellbeing Base'!O5)*'Ecosystem Area'!$J21/10000</f>
        <v>63.764034045893411</v>
      </c>
      <c r="N6" s="93">
        <f>(((('Indicator 0'!$P$20*'Indicator 0'!P5)+(Abrasion_indicator!$K$30*Abrasion_indicator!P5))/('Indicator 0'!P5+Abrasion_indicator!P5))*'Wellbeing Base'!P5)*'Ecosystem Area'!$J21/10000</f>
        <v>3.6066513643823788</v>
      </c>
      <c r="O6" s="93">
        <f>(((('Indicator 0'!$P$20*'Indicator 0'!Q5)+(Abrasion_indicator!$K$30*Abrasion_indicator!Q5))/('Indicator 0'!Q5+Abrasion_indicator!Q5))*'Wellbeing Base'!Q5)*'Ecosystem Area'!$J21/10000</f>
        <v>3.5786983859552586</v>
      </c>
      <c r="P6" s="70">
        <f t="shared" ref="P6:P17" si="0">SUM(D6:O6)</f>
        <v>950.22845110379171</v>
      </c>
    </row>
    <row r="7" spans="2:16">
      <c r="B7" s="102"/>
      <c r="C7" s="80" t="s">
        <v>19</v>
      </c>
      <c r="D7" s="93">
        <f>(((('Indicator 0'!$P$20*'Indicator 0'!F6)+(Abrasion_indicator!$K$30*Abrasion_indicator!F6))/('Indicator 0'!F6+Abrasion_indicator!F6))*'Wellbeing Base'!F6)*'Ecosystem Area'!$J22/10000</f>
        <v>399.03297056214171</v>
      </c>
      <c r="E7" s="93">
        <f>(((('Indicator 0'!$P$20*'Indicator 0'!G6)+(Abrasion_indicator!$K$30*Abrasion_indicator!G6))/('Indicator 0'!G6+Abrasion_indicator!G6))*'Wellbeing Base'!G6)*'Ecosystem Area'!$J22/10000</f>
        <v>9.1068601674321652</v>
      </c>
      <c r="F7" s="93">
        <f>(((('Indicator 0'!$P$20*'Indicator 0'!H6)+(Abrasion_indicator!$K$30*Abrasion_indicator!H6))/('Indicator 0'!H6+Abrasion_indicator!H6))*'Wellbeing Base'!H6)*'Ecosystem Area'!$J22/10000</f>
        <v>1.826252365955561</v>
      </c>
      <c r="G7" s="93">
        <f>(((('Indicator 0'!$P$20*'Indicator 0'!I6)+(Abrasion_indicator!$K$30*Abrasion_indicator!I6))/('Indicator 0'!I6+Abrasion_indicator!I6))*'Wellbeing Base'!I6)*'Ecosystem Area'!$J22/10000</f>
        <v>7.2813021477722053</v>
      </c>
      <c r="H7" s="93">
        <f>(((('Indicator 0'!$P$20*'Indicator 0'!J6)+(Abrasion_indicator!$K$30*Abrasion_indicator!J6))/('Indicator 0'!J6+Abrasion_indicator!J6))*'Wellbeing Base'!J6)*'Ecosystem Area'!$J22/10000</f>
        <v>4.2748258649152246</v>
      </c>
      <c r="I7" s="93">
        <f>(((('Indicator 0'!$P$20*'Indicator 0'!K6)+(Abrasion_indicator!$K$30*Abrasion_indicator!K6))/('Indicator 0'!K6+Abrasion_indicator!K6))*'Wellbeing Base'!K6)*'Ecosystem Area'!$J22/10000</f>
        <v>3.0722887652460975</v>
      </c>
      <c r="J7" s="93">
        <f>(((('Indicator 0'!$P$20*'Indicator 0'!L6)+(Abrasion_indicator!$K$30*Abrasion_indicator!L6))/('Indicator 0'!L6+Abrasion_indicator!L6))*'Wellbeing Base'!L6)*'Ecosystem Area'!$J22/10000</f>
        <v>5.2466421984863398</v>
      </c>
      <c r="K7" s="93">
        <f>(((('Indicator 0'!$P$20*'Indicator 0'!M6)+(Abrasion_indicator!$K$30*Abrasion_indicator!M6))/('Indicator 0'!M6+Abrasion_indicator!M6))*'Wellbeing Base'!M6)*'Ecosystem Area'!$J22/10000</f>
        <v>63.038644242947761</v>
      </c>
      <c r="L7" s="93">
        <f>(((('Indicator 0'!$P$20*'Indicator 0'!N6)+(Abrasion_indicator!$K$30*Abrasion_indicator!N6))/('Indicator 0'!N6+Abrasion_indicator!N6))*'Wellbeing Base'!N6)*'Ecosystem Area'!$J22/10000</f>
        <v>122.04090453195749</v>
      </c>
      <c r="M7" s="93">
        <f>(((('Indicator 0'!$P$20*'Indicator 0'!O6)+(Abrasion_indicator!$K$30*Abrasion_indicator!O6))/('Indicator 0'!O6+Abrasion_indicator!O6))*'Wellbeing Base'!O6)*'Ecosystem Area'!$J22/10000</f>
        <v>73.530438959519159</v>
      </c>
      <c r="N7" s="93">
        <f>(((('Indicator 0'!$P$20*'Indicator 0'!P6)+(Abrasion_indicator!$K$30*Abrasion_indicator!P6))/('Indicator 0'!P6+Abrasion_indicator!P6))*'Wellbeing Base'!P6)*'Ecosystem Area'!$J22/10000</f>
        <v>4.1590633648760598</v>
      </c>
      <c r="O7" s="93">
        <f>(((('Indicator 0'!$P$20*'Indicator 0'!Q6)+(Abrasion_indicator!$K$30*Abrasion_indicator!Q6))/('Indicator 0'!Q6+Abrasion_indicator!Q6))*'Wellbeing Base'!Q6)*'Ecosystem Area'!$J22/10000</f>
        <v>4.1268289743653703</v>
      </c>
      <c r="P7" s="70">
        <f t="shared" si="0"/>
        <v>696.73702214561513</v>
      </c>
    </row>
    <row r="8" spans="2:16" ht="14.45" customHeight="1">
      <c r="B8" s="102" t="s">
        <v>37</v>
      </c>
      <c r="C8" s="80" t="s">
        <v>20</v>
      </c>
      <c r="D8" s="93">
        <f>(((('Indicator 0'!$P$20*'Indicator 0'!F7)+(Abrasion_indicator!$K$30*Abrasion_indicator!F7))/('Indicator 0'!F7+Abrasion_indicator!F7))*'Wellbeing Base'!F7)*'Ecosystem Area'!$J23/10000</f>
        <v>0</v>
      </c>
      <c r="E8" s="93">
        <f>(((('Indicator 0'!$P$20*'Indicator 0'!G7)+(Abrasion_indicator!$K$30*Abrasion_indicator!G7))/('Indicator 0'!G7+Abrasion_indicator!G7))*'Wellbeing Base'!G7)*'Ecosystem Area'!$J23/10000</f>
        <v>41.709932488186283</v>
      </c>
      <c r="F8" s="93">
        <f>(((('Indicator 0'!$P$20*'Indicator 0'!H7)+(Abrasion_indicator!$K$30*Abrasion_indicator!H7))/('Indicator 0'!H7+Abrasion_indicator!H7))*'Wellbeing Base'!H7)*'Ecosystem Area'!$J23/10000</f>
        <v>0</v>
      </c>
      <c r="G8" s="93">
        <f>(((('Indicator 0'!$P$20*'Indicator 0'!I7)+(Abrasion_indicator!$K$30*Abrasion_indicator!I7))/('Indicator 0'!I7+Abrasion_indicator!I7))*'Wellbeing Base'!I7)*'Ecosystem Area'!$J23/10000</f>
        <v>16.674386969054485</v>
      </c>
      <c r="H8" s="93">
        <f>(((('Indicator 0'!$P$20*'Indicator 0'!J7)+(Abrasion_indicator!$K$30*Abrasion_indicator!J7))/('Indicator 0'!J7+Abrasion_indicator!J7))*'Wellbeing Base'!J7)*'Ecosystem Area'!$J23/10000</f>
        <v>9.7894716151462582</v>
      </c>
      <c r="I8" s="93">
        <f>(((('Indicator 0'!$P$20*'Indicator 0'!K7)+(Abrasion_indicator!$K$30*Abrasion_indicator!K7))/('Indicator 0'!K7+Abrasion_indicator!K7))*'Wellbeing Base'!K7)*'Ecosystem Area'!$J23/10000</f>
        <v>14.071255583883703</v>
      </c>
      <c r="J8" s="93">
        <f>(((('Indicator 0'!$P$20*'Indicator 0'!L7)+(Abrasion_indicator!$K$30*Abrasion_indicator!L7))/('Indicator 0'!L7+Abrasion_indicator!L7))*'Wellbeing Base'!L7)*'Ecosystem Area'!$J23/10000</f>
        <v>16.019944515464424</v>
      </c>
      <c r="K8" s="93">
        <f>(((('Indicator 0'!$P$20*'Indicator 0'!M7)+(Abrasion_indicator!$K$30*Abrasion_indicator!M7))/('Indicator 0'!M7+Abrasion_indicator!M7))*'Wellbeing Base'!M7)*'Ecosystem Area'!$J23/10000</f>
        <v>288.72054112823065</v>
      </c>
      <c r="L8" s="93">
        <f>(((('Indicator 0'!$P$20*'Indicator 0'!N7)+(Abrasion_indicator!$K$30*Abrasion_indicator!N7))/('Indicator 0'!N7+Abrasion_indicator!N7))*'Wellbeing Base'!N7)*'Ecosystem Area'!$J23/10000</f>
        <v>558.95421640809457</v>
      </c>
      <c r="M8" s="93">
        <f>(((('Indicator 0'!$P$20*'Indicator 0'!O7)+(Abrasion_indicator!$K$30*Abrasion_indicator!O7))/('Indicator 0'!O7+Abrasion_indicator!O7))*'Wellbeing Base'!O7)*'Ecosystem Area'!$J23/10000</f>
        <v>336.77355185448346</v>
      </c>
      <c r="N8" s="93">
        <f>(((('Indicator 0'!$P$20*'Indicator 0'!P7)+(Abrasion_indicator!$K$30*Abrasion_indicator!P7))/('Indicator 0'!P7+Abrasion_indicator!P7))*'Wellbeing Base'!P7)*'Ecosystem Area'!$J23/10000</f>
        <v>19.048744460076993</v>
      </c>
      <c r="O8" s="93">
        <f>(((('Indicator 0'!$P$20*'Indicator 0'!Q7)+(Abrasion_indicator!$K$30*Abrasion_indicator!Q7))/('Indicator 0'!Q7+Abrasion_indicator!Q7))*'Wellbeing Base'!Q7)*'Ecosystem Area'!$J23/10000</f>
        <v>18.901109136015815</v>
      </c>
      <c r="P8" s="70">
        <f t="shared" si="0"/>
        <v>1320.6631541586364</v>
      </c>
    </row>
    <row r="9" spans="2:16">
      <c r="B9" s="102"/>
      <c r="C9" s="80" t="s">
        <v>38</v>
      </c>
      <c r="D9" s="93">
        <f>(((('Indicator 0'!$P$20*'Indicator 0'!F8)+(Abrasion_indicator!$K$30*Abrasion_indicator!F8))/('Indicator 0'!F8+Abrasion_indicator!F8))*'Wellbeing Base'!F8)*'Ecosystem Area'!$J24/10000</f>
        <v>0</v>
      </c>
      <c r="E9" s="93">
        <f>(((('Indicator 0'!$P$20*'Indicator 0'!G8)+(Abrasion_indicator!$K$30*Abrasion_indicator!G8))/('Indicator 0'!G8+Abrasion_indicator!G8))*'Wellbeing Base'!G8)*'Ecosystem Area'!$J24/10000</f>
        <v>6.0833878501580676</v>
      </c>
      <c r="F9" s="93">
        <f>(((('Indicator 0'!$P$20*'Indicator 0'!H8)+(Abrasion_indicator!$K$30*Abrasion_indicator!H8))/('Indicator 0'!H8+Abrasion_indicator!H8))*'Wellbeing Base'!H8)*'Ecosystem Area'!$J24/10000</f>
        <v>1.8299064524083519</v>
      </c>
      <c r="G9" s="93">
        <f>(((('Indicator 0'!$P$20*'Indicator 0'!I8)+(Abrasion_indicator!$K$30*Abrasion_indicator!I8))/('Indicator 0'!I8+Abrasion_indicator!I8))*'Wellbeing Base'!I8)*'Ecosystem Area'!$J24/10000</f>
        <v>0</v>
      </c>
      <c r="H9" s="93">
        <f>(((('Indicator 0'!$P$20*'Indicator 0'!J8)+(Abrasion_indicator!$K$30*Abrasion_indicator!J8))/('Indicator 0'!J8+Abrasion_indicator!J8))*'Wellbeing Base'!J8)*'Ecosystem Area'!$J24/10000</f>
        <v>0</v>
      </c>
      <c r="I9" s="93">
        <f>(((('Indicator 0'!$P$20*'Indicator 0'!K8)+(Abrasion_indicator!$K$30*Abrasion_indicator!K8))/('Indicator 0'!K8+Abrasion_indicator!K8))*'Wellbeing Base'!K8)*'Ecosystem Area'!$J24/10000</f>
        <v>1.5392180018460622</v>
      </c>
      <c r="J9" s="93">
        <f>(((('Indicator 0'!$P$20*'Indicator 0'!L8)+(Abrasion_indicator!$K$30*Abrasion_indicator!L8))/('Indicator 0'!L8+Abrasion_indicator!L8))*'Wellbeing Base'!L8)*'Ecosystem Area'!$J24/10000</f>
        <v>3.5047600180071785</v>
      </c>
      <c r="K9" s="93">
        <f>(((('Indicator 0'!$P$20*'Indicator 0'!M8)+(Abrasion_indicator!$K$30*Abrasion_indicator!M8))/('Indicator 0'!M8+Abrasion_indicator!M8))*'Wellbeing Base'!M8)*'Ecosystem Area'!$J24/10000</f>
        <v>63.164776129331344</v>
      </c>
      <c r="L9" s="93">
        <f>(((('Indicator 0'!$P$20*'Indicator 0'!N8)+(Abrasion_indicator!$K$30*Abrasion_indicator!N8))/('Indicator 0'!N8+Abrasion_indicator!N8))*'Wellbeing Base'!N8)*'Ecosystem Area'!$J24/10000</f>
        <v>0</v>
      </c>
      <c r="M9" s="93">
        <f>(((('Indicator 0'!$P$20*'Indicator 0'!O8)+(Abrasion_indicator!$K$30*Abrasion_indicator!O8))/('Indicator 0'!O8+Abrasion_indicator!O8))*'Wellbeing Base'!O8)*'Ecosystem Area'!$J24/10000</f>
        <v>73.677563522300588</v>
      </c>
      <c r="N9" s="93">
        <f>(((('Indicator 0'!$P$20*'Indicator 0'!P8)+(Abrasion_indicator!$K$30*Abrasion_indicator!P8))/('Indicator 0'!P8+Abrasion_indicator!P8))*'Wellbeing Base'!P8)*'Ecosystem Area'!$J24/10000</f>
        <v>0</v>
      </c>
      <c r="O9" s="93">
        <f>(((('Indicator 0'!$P$20*'Indicator 0'!Q8)+(Abrasion_indicator!$K$30*Abrasion_indicator!Q8))/('Indicator 0'!Q8+Abrasion_indicator!Q8))*'Wellbeing Base'!Q8)*'Ecosystem Area'!$J24/10000</f>
        <v>8.2701724131381003</v>
      </c>
      <c r="P9" s="70">
        <f t="shared" si="0"/>
        <v>158.06978438718969</v>
      </c>
    </row>
    <row r="10" spans="2:16">
      <c r="B10" s="102"/>
      <c r="C10" s="80" t="s">
        <v>21</v>
      </c>
      <c r="D10" s="93">
        <f>(((('Indicator 0'!$P$20*'Indicator 0'!F9)+(Abrasion_indicator!$K$30*Abrasion_indicator!F9))/('Indicator 0'!F9+Abrasion_indicator!F9))*'Wellbeing Base'!F9)*'Ecosystem Area'!$J25/10000</f>
        <v>0</v>
      </c>
      <c r="E10" s="93">
        <f>(((('Indicator 0'!$P$20*'Indicator 0'!G9)+(Abrasion_indicator!$K$30*Abrasion_indicator!G9))/('Indicator 0'!G9+Abrasion_indicator!G9))*'Wellbeing Base'!G9)*'Ecosystem Area'!$J25/10000</f>
        <v>68.987567049249193</v>
      </c>
      <c r="F10" s="93">
        <f>(((('Indicator 0'!$P$20*'Indicator 0'!H9)+(Abrasion_indicator!$K$30*Abrasion_indicator!H9))/('Indicator 0'!H9+Abrasion_indicator!H9))*'Wellbeing Base'!H9)*'Ecosystem Area'!$J25/10000</f>
        <v>13.834483590268398</v>
      </c>
      <c r="G10" s="93">
        <f>(((('Indicator 0'!$P$20*'Indicator 0'!I9)+(Abrasion_indicator!$K$30*Abrasion_indicator!I9))/('Indicator 0'!I9+Abrasion_indicator!I9))*'Wellbeing Base'!I9)*'Ecosystem Area'!$J25/10000</f>
        <v>27.579171684312495</v>
      </c>
      <c r="H10" s="93">
        <f>(((('Indicator 0'!$P$20*'Indicator 0'!J9)+(Abrasion_indicator!$K$30*Abrasion_indicator!J9))/('Indicator 0'!J9+Abrasion_indicator!J9))*'Wellbeing Base'!J9)*'Ecosystem Area'!$J25/10000</f>
        <v>16.191630845192748</v>
      </c>
      <c r="I10" s="93">
        <f>(((('Indicator 0'!$P$20*'Indicator 0'!K9)+(Abrasion_indicator!$K$30*Abrasion_indicator!K9))/('Indicator 0'!K9+Abrasion_indicator!K9))*'Wellbeing Base'!K9)*'Ecosystem Area'!$J25/10000</f>
        <v>23.273633644342318</v>
      </c>
      <c r="J10" s="93">
        <f>(((('Indicator 0'!$P$20*'Indicator 0'!L9)+(Abrasion_indicator!$K$30*Abrasion_indicator!L9))/('Indicator 0'!L9+Abrasion_indicator!L9))*'Wellbeing Base'!L9)*'Ecosystem Area'!$J25/10000</f>
        <v>26.496734241871007</v>
      </c>
      <c r="K10" s="93">
        <f>(((('Indicator 0'!$P$20*'Indicator 0'!M9)+(Abrasion_indicator!$K$30*Abrasion_indicator!M9))/('Indicator 0'!M9+Abrasion_indicator!M9))*'Wellbeing Base'!M9)*'Ecosystem Area'!$J25/10000</f>
        <v>477.53919753336527</v>
      </c>
      <c r="L10" s="93">
        <f>(((('Indicator 0'!$P$20*'Indicator 0'!N9)+(Abrasion_indicator!$K$30*Abrasion_indicator!N9))/('Indicator 0'!N9+Abrasion_indicator!N9))*'Wellbeing Base'!N9)*'Ecosystem Area'!$J25/10000</f>
        <v>924.50141205181183</v>
      </c>
      <c r="M10" s="93">
        <f>(((('Indicator 0'!$P$20*'Indicator 0'!O9)+(Abrasion_indicator!$K$30*Abrasion_indicator!O9))/('Indicator 0'!O9+Abrasion_indicator!O9))*'Wellbeing Base'!O9)*'Ecosystem Area'!$J25/10000</f>
        <v>557.01811542263772</v>
      </c>
      <c r="N10" s="93">
        <f>(((('Indicator 0'!$P$20*'Indicator 0'!P9)+(Abrasion_indicator!$K$30*Abrasion_indicator!P9))/('Indicator 0'!P9+Abrasion_indicator!P9))*'Wellbeing Base'!P9)*'Ecosystem Area'!$J25/10000</f>
        <v>31.506321330435679</v>
      </c>
      <c r="O10" s="93">
        <f>(((('Indicator 0'!$P$20*'Indicator 0'!Q9)+(Abrasion_indicator!$K$30*Abrasion_indicator!Q9))/('Indicator 0'!Q9+Abrasion_indicator!Q9))*'Wellbeing Base'!Q9)*'Ecosystem Area'!$J25/10000</f>
        <v>31.262134845108889</v>
      </c>
      <c r="P10" s="70">
        <f t="shared" si="0"/>
        <v>2198.1904022385957</v>
      </c>
    </row>
    <row r="11" spans="2:16">
      <c r="B11" s="102"/>
      <c r="C11" s="80" t="s">
        <v>39</v>
      </c>
      <c r="D11" s="93">
        <f>(((('Indicator 0'!$P$20*'Indicator 0'!F10)+(Abrasion_indicator!$K$30*Abrasion_indicator!F10))/('Indicator 0'!F10+Abrasion_indicator!F10))*'Wellbeing Base'!F10)*'Ecosystem Area'!$J26/10000</f>
        <v>0</v>
      </c>
      <c r="E11" s="93">
        <f>(((('Indicator 0'!$P$20*'Indicator 0'!G10)+(Abrasion_indicator!$K$30*Abrasion_indicator!G10))/('Indicator 0'!G10+Abrasion_indicator!G10))*'Wellbeing Base'!G10)*'Ecosystem Area'!$J26/10000</f>
        <v>55.997973054919228</v>
      </c>
      <c r="F11" s="93">
        <f>(((('Indicator 0'!$P$20*'Indicator 0'!H10)+(Abrasion_indicator!$K$30*Abrasion_indicator!H10))/('Indicator 0'!H10+Abrasion_indicator!H10))*'Wellbeing Base'!H10)*'Ecosystem Area'!$J26/10000</f>
        <v>11.229603716326496</v>
      </c>
      <c r="G11" s="93">
        <f>(((('Indicator 0'!$P$20*'Indicator 0'!I10)+(Abrasion_indicator!$K$30*Abrasion_indicator!I10))/('Indicator 0'!I10+Abrasion_indicator!I10))*'Wellbeing Base'!I10)*'Ecosystem Area'!$J26/10000</f>
        <v>22.386319432784383</v>
      </c>
      <c r="H11" s="93">
        <f>(((('Indicator 0'!$P$20*'Indicator 0'!J10)+(Abrasion_indicator!$K$30*Abrasion_indicator!J10))/('Indicator 0'!J10+Abrasion_indicator!J10))*'Wellbeing Base'!J10)*'Ecosystem Area'!$J26/10000</f>
        <v>13.142926277383056</v>
      </c>
      <c r="I11" s="93">
        <f>(((('Indicator 0'!$P$20*'Indicator 0'!K10)+(Abrasion_indicator!$K$30*Abrasion_indicator!K10))/('Indicator 0'!K10+Abrasion_indicator!K10))*'Wellbeing Base'!K10)*'Ecosystem Area'!$J26/10000</f>
        <v>18.891466469248776</v>
      </c>
      <c r="J11" s="93">
        <f>(((('Indicator 0'!$P$20*'Indicator 0'!L10)+(Abrasion_indicator!$K$30*Abrasion_indicator!L10))/('Indicator 0'!L10+Abrasion_indicator!L10))*'Wellbeing Base'!L10)*'Ecosystem Area'!$J26/10000</f>
        <v>21.507692959521414</v>
      </c>
      <c r="K11" s="93">
        <f>(((('Indicator 0'!$P$20*'Indicator 0'!M10)+(Abrasion_indicator!$K$30*Abrasion_indicator!M10))/('Indicator 0'!M10+Abrasion_indicator!M10))*'Wellbeing Base'!M10)*'Ecosystem Area'!$J26/10000</f>
        <v>387.62386122489261</v>
      </c>
      <c r="L11" s="93">
        <f>(((('Indicator 0'!$P$20*'Indicator 0'!N10)+(Abrasion_indicator!$K$30*Abrasion_indicator!N10))/('Indicator 0'!N10+Abrasion_indicator!N10))*'Wellbeing Base'!N10)*'Ecosystem Area'!$J26/10000</f>
        <v>750.42804632252319</v>
      </c>
      <c r="M11" s="93">
        <f>(((('Indicator 0'!$P$20*'Indicator 0'!O10)+(Abrasion_indicator!$K$30*Abrasion_indicator!O10))/('Indicator 0'!O10+Abrasion_indicator!O10))*'Wellbeing Base'!O10)*'Ecosystem Area'!$J26/10000</f>
        <v>452.13778007668162</v>
      </c>
      <c r="N11" s="93">
        <f>(((('Indicator 0'!$P$20*'Indicator 0'!P10)+(Abrasion_indicator!$K$30*Abrasion_indicator!P10))/('Indicator 0'!P10+Abrasion_indicator!P10))*'Wellbeing Base'!P10)*'Ecosystem Area'!$J26/10000</f>
        <v>25.574030341755115</v>
      </c>
      <c r="O11" s="93">
        <f>(((('Indicator 0'!$P$20*'Indicator 0'!Q10)+(Abrasion_indicator!$K$30*Abrasion_indicator!Q10))/('Indicator 0'!Q10+Abrasion_indicator!Q10))*'Wellbeing Base'!Q10)*'Ecosystem Area'!$J26/10000</f>
        <v>25.375821464263559</v>
      </c>
      <c r="P11" s="70">
        <f t="shared" si="0"/>
        <v>1784.2955213402993</v>
      </c>
    </row>
    <row r="12" spans="2:16" ht="14.45" customHeight="1">
      <c r="B12" s="102" t="s">
        <v>40</v>
      </c>
      <c r="C12" s="80" t="s">
        <v>41</v>
      </c>
      <c r="D12" s="93">
        <f>(((('Indicator 0'!$P$20*'Indicator 0'!F11)+(Abrasion_indicator!$K$30*Abrasion_indicator!F11))/('Indicator 0'!F11+Abrasion_indicator!F11))*'Wellbeing Base'!F11)*'Ecosystem Area'!$J27/10000</f>
        <v>0</v>
      </c>
      <c r="E12" s="93">
        <f>(((('Indicator 0'!$P$20*'Indicator 0'!G11)+(Abrasion_indicator!$K$30*Abrasion_indicator!G11))/('Indicator 0'!G11+Abrasion_indicator!G11))*'Wellbeing Base'!G11)*'Ecosystem Area'!$J27/10000</f>
        <v>270.58779488261098</v>
      </c>
      <c r="F12" s="93">
        <f>(((('Indicator 0'!$P$20*'Indicator 0'!H11)+(Abrasion_indicator!$K$30*Abrasion_indicator!H11))/('Indicator 0'!H11+Abrasion_indicator!H11))*'Wellbeing Base'!H11)*'Ecosystem Area'!$J27/10000</f>
        <v>81.393848953058566</v>
      </c>
      <c r="G12" s="93">
        <f>(((('Indicator 0'!$P$20*'Indicator 0'!I11)+(Abrasion_indicator!$K$30*Abrasion_indicator!I11))/('Indicator 0'!I11+Abrasion_indicator!I11))*'Wellbeing Base'!I11)*'Ecosystem Area'!$J27/10000</f>
        <v>162.25939477079186</v>
      </c>
      <c r="H12" s="93">
        <f>(((('Indicator 0'!$P$20*'Indicator 0'!J11)+(Abrasion_indicator!$K$30*Abrasion_indicator!J11))/('Indicator 0'!J11+Abrasion_indicator!J11))*'Wellbeing Base'!J11)*'Ecosystem Area'!$J27/10000</f>
        <v>95.261897324765584</v>
      </c>
      <c r="I12" s="93">
        <f>(((('Indicator 0'!$P$20*'Indicator 0'!K11)+(Abrasion_indicator!$K$30*Abrasion_indicator!K11))/('Indicator 0'!K11+Abrasion_indicator!K11))*'Wellbeing Base'!K11)*'Ecosystem Area'!$J27/10000</f>
        <v>136.92817726633115</v>
      </c>
      <c r="J12" s="93">
        <f>(((('Indicator 0'!$P$20*'Indicator 0'!L11)+(Abrasion_indicator!$K$30*Abrasion_indicator!L11))/('Indicator 0'!L11+Abrasion_indicator!L11))*'Wellbeing Base'!L11)*'Ecosystem Area'!$J27/10000</f>
        <v>0</v>
      </c>
      <c r="K12" s="93">
        <f>(((('Indicator 0'!$P$20*'Indicator 0'!M11)+(Abrasion_indicator!$K$30*Abrasion_indicator!M11))/('Indicator 0'!M11+Abrasion_indicator!M11))*'Wellbeing Base'!M11)*'Ecosystem Area'!$J27/10000</f>
        <v>0</v>
      </c>
      <c r="L12" s="93">
        <f>(((('Indicator 0'!$P$20*'Indicator 0'!N11)+(Abrasion_indicator!$K$30*Abrasion_indicator!N11))/('Indicator 0'!N11+Abrasion_indicator!N11))*'Wellbeing Base'!N11)*'Ecosystem Area'!$J27/10000</f>
        <v>0</v>
      </c>
      <c r="M12" s="93">
        <f>(((('Indicator 0'!$P$20*'Indicator 0'!O11)+(Abrasion_indicator!$K$30*Abrasion_indicator!O11))/('Indicator 0'!O11+Abrasion_indicator!O11))*'Wellbeing Base'!O11)*'Ecosystem Area'!$J27/10000</f>
        <v>0</v>
      </c>
      <c r="N12" s="93">
        <f>(((('Indicator 0'!$P$20*'Indicator 0'!P11)+(Abrasion_indicator!$K$30*Abrasion_indicator!P11))/('Indicator 0'!P11+Abrasion_indicator!P11))*'Wellbeing Base'!P11)*'Ecosystem Area'!$J27/10000</f>
        <v>185.36440068062257</v>
      </c>
      <c r="O12" s="93">
        <f>(((('Indicator 0'!$P$20*'Indicator 0'!Q11)+(Abrasion_indicator!$K$30*Abrasion_indicator!Q11))/('Indicator 0'!Q11+Abrasion_indicator!Q11))*'Wellbeing Base'!Q11)*'Ecosystem Area'!$J27/10000</f>
        <v>183.92775306212755</v>
      </c>
      <c r="P12" s="70">
        <f t="shared" si="0"/>
        <v>1115.7232669403083</v>
      </c>
    </row>
    <row r="13" spans="2:16">
      <c r="B13" s="102"/>
      <c r="C13" s="80" t="s">
        <v>42</v>
      </c>
      <c r="D13" s="93">
        <f>(((('Indicator 0'!$P$20*'Indicator 0'!F12)+(Abrasion_indicator!$K$30*Abrasion_indicator!F12))/('Indicator 0'!F12+Abrasion_indicator!F12))*'Wellbeing Base'!F12)*'Ecosystem Area'!$J28/10000</f>
        <v>0</v>
      </c>
      <c r="E13" s="93">
        <f>(((('Indicator 0'!$P$20*'Indicator 0'!G12)+(Abrasion_indicator!$K$30*Abrasion_indicator!G12))/('Indicator 0'!G12+Abrasion_indicator!G12))*'Wellbeing Base'!G12)*'Ecosystem Area'!$J28/10000</f>
        <v>417.23781961895037</v>
      </c>
      <c r="F13" s="93">
        <f>(((('Indicator 0'!$P$20*'Indicator 0'!H12)+(Abrasion_indicator!$K$30*Abrasion_indicator!H12))/('Indicator 0'!H12+Abrasion_indicator!H12))*'Wellbeing Base'!H12)*'Ecosystem Area'!$J28/10000</f>
        <v>125.50674017762502</v>
      </c>
      <c r="G13" s="93">
        <f>(((('Indicator 0'!$P$20*'Indicator 0'!I12)+(Abrasion_indicator!$K$30*Abrasion_indicator!I12))/('Indicator 0'!I12+Abrasion_indicator!I12))*'Wellbeing Base'!I12)*'Ecosystem Area'!$J28/10000</f>
        <v>250.19885363353617</v>
      </c>
      <c r="H13" s="93">
        <f>(((('Indicator 0'!$P$20*'Indicator 0'!J12)+(Abrasion_indicator!$K$30*Abrasion_indicator!J12))/('Indicator 0'!J12+Abrasion_indicator!J12))*'Wellbeing Base'!J12)*'Ecosystem Area'!$J28/10000</f>
        <v>146.89083204877326</v>
      </c>
      <c r="I13" s="93">
        <f>(((('Indicator 0'!$P$20*'Indicator 0'!K12)+(Abrasion_indicator!$K$30*Abrasion_indicator!K12))/('Indicator 0'!K12+Abrasion_indicator!K12))*'Wellbeing Base'!K12)*'Ecosystem Area'!$J28/10000</f>
        <v>211.1389175989498</v>
      </c>
      <c r="J13" s="93">
        <f>(((('Indicator 0'!$P$20*'Indicator 0'!L12)+(Abrasion_indicator!$K$30*Abrasion_indicator!L12))/('Indicator 0'!L12+Abrasion_indicator!L12))*'Wellbeing Base'!L12)*'Ecosystem Area'!$J28/10000</f>
        <v>240.37895728824716</v>
      </c>
      <c r="K13" s="93">
        <f>(((('Indicator 0'!$P$20*'Indicator 0'!M12)+(Abrasion_indicator!$K$30*Abrasion_indicator!M12))/('Indicator 0'!M12+Abrasion_indicator!M12))*'Wellbeing Base'!M12)*'Ecosystem Area'!$J28/10000</f>
        <v>0</v>
      </c>
      <c r="L13" s="93">
        <f>(((('Indicator 0'!$P$20*'Indicator 0'!N12)+(Abrasion_indicator!$K$30*Abrasion_indicator!N12))/('Indicator 0'!N12+Abrasion_indicator!N12))*'Wellbeing Base'!N12)*'Ecosystem Area'!$J28/10000</f>
        <v>0</v>
      </c>
      <c r="M13" s="93">
        <f>(((('Indicator 0'!$P$20*'Indicator 0'!O12)+(Abrasion_indicator!$K$30*Abrasion_indicator!O12))/('Indicator 0'!O12+Abrasion_indicator!O12))*'Wellbeing Base'!O12)*'Ecosystem Area'!$J28/10000</f>
        <v>0</v>
      </c>
      <c r="N13" s="93">
        <f>(((('Indicator 0'!$P$20*'Indicator 0'!P12)+(Abrasion_indicator!$K$30*Abrasion_indicator!P12))/('Indicator 0'!P12+Abrasion_indicator!P12))*'Wellbeing Base'!P12)*'Ecosystem Area'!$J28/10000</f>
        <v>285.82604181577835</v>
      </c>
      <c r="O13" s="93">
        <f>(((('Indicator 0'!$P$20*'Indicator 0'!Q12)+(Abrasion_indicator!$K$30*Abrasion_indicator!Q12))/('Indicator 0'!Q12+Abrasion_indicator!Q12))*'Wellbeing Base'!Q12)*'Ecosystem Area'!$J28/10000</f>
        <v>283.61077663664616</v>
      </c>
      <c r="P13" s="70">
        <f t="shared" si="0"/>
        <v>1960.7889388185063</v>
      </c>
    </row>
    <row r="14" spans="2:16">
      <c r="B14" s="102"/>
      <c r="C14" s="80" t="s">
        <v>43</v>
      </c>
      <c r="D14" s="93">
        <f>(((('Indicator 0'!$P$20*'Indicator 0'!F13)+(Abrasion_indicator!$K$30*Abrasion_indicator!F13))/('Indicator 0'!F13+Abrasion_indicator!F13))*'Wellbeing Base'!F13)*'Ecosystem Area'!$J29/10000</f>
        <v>0</v>
      </c>
      <c r="E14" s="93">
        <f>(((('Indicator 0'!$P$20*'Indicator 0'!G13)+(Abrasion_indicator!$K$30*Abrasion_indicator!G13))/('Indicator 0'!G13+Abrasion_indicator!G13))*'Wellbeing Base'!G13)*'Ecosystem Area'!$J29/10000</f>
        <v>1766.0388269382358</v>
      </c>
      <c r="F14" s="93">
        <f>(((('Indicator 0'!$P$20*'Indicator 0'!H13)+(Abrasion_indicator!$K$30*Abrasion_indicator!H13))/('Indicator 0'!H13+Abrasion_indicator!H13))*'Wellbeing Base'!H13)*'Ecosystem Area'!$J29/10000</f>
        <v>1062.4625370660804</v>
      </c>
      <c r="G14" s="93">
        <f>(((('Indicator 0'!$P$20*'Indicator 0'!I13)+(Abrasion_indicator!$K$30*Abrasion_indicator!I13))/('Indicator 0'!I13+Abrasion_indicator!I13))*'Wellbeing Base'!I13)*'Ecosystem Area'!$J29/10000</f>
        <v>1059.014473749764</v>
      </c>
      <c r="H14" s="93">
        <f>(((('Indicator 0'!$P$20*'Indicator 0'!J13)+(Abrasion_indicator!$K$30*Abrasion_indicator!J13))/('Indicator 0'!J13+Abrasion_indicator!J13))*'Wellbeing Base'!J13)*'Ecosystem Area'!$J29/10000</f>
        <v>621.74352496691722</v>
      </c>
      <c r="I14" s="93">
        <f>(((('Indicator 0'!$P$20*'Indicator 0'!K13)+(Abrasion_indicator!$K$30*Abrasion_indicator!K13))/('Indicator 0'!K13+Abrasion_indicator!K13))*'Wellbeing Base'!K13)*'Ecosystem Area'!$J29/10000</f>
        <v>893.68582813992464</v>
      </c>
      <c r="J14" s="93">
        <f>(((('Indicator 0'!$P$20*'Indicator 0'!L13)+(Abrasion_indicator!$K$30*Abrasion_indicator!L13))/('Indicator 0'!L13+Abrasion_indicator!L13))*'Wellbeing Base'!L13)*'Ecosystem Area'!$J29/10000</f>
        <v>1017.4498853859203</v>
      </c>
      <c r="K14" s="93">
        <f>(((('Indicator 0'!$P$20*'Indicator 0'!M13)+(Abrasion_indicator!$K$30*Abrasion_indicator!M13))/('Indicator 0'!M13+Abrasion_indicator!M13))*'Wellbeing Base'!M13)*'Ecosystem Area'!$J29/10000</f>
        <v>0</v>
      </c>
      <c r="L14" s="93">
        <f>(((('Indicator 0'!$P$20*'Indicator 0'!N13)+(Abrasion_indicator!$K$30*Abrasion_indicator!N13))/('Indicator 0'!N13+Abrasion_indicator!N13))*'Wellbeing Base'!N13)*'Ecosystem Area'!$J29/10000</f>
        <v>0</v>
      </c>
      <c r="M14" s="93">
        <f>(((('Indicator 0'!$P$20*'Indicator 0'!O13)+(Abrasion_indicator!$K$30*Abrasion_indicator!O13))/('Indicator 0'!O13+Abrasion_indicator!O13))*'Wellbeing Base'!O13)*'Ecosystem Area'!$J29/10000</f>
        <v>0</v>
      </c>
      <c r="N14" s="93">
        <f>(((('Indicator 0'!$P$20*'Indicator 0'!P13)+(Abrasion_indicator!$K$30*Abrasion_indicator!P13))/('Indicator 0'!P13+Abrasion_indicator!P13))*'Wellbeing Base'!P13)*'Ecosystem Area'!$J29/10000</f>
        <v>1209.8133579015807</v>
      </c>
      <c r="O14" s="93">
        <f>(((('Indicator 0'!$P$20*'Indicator 0'!Q13)+(Abrasion_indicator!$K$30*Abrasion_indicator!Q13))/('Indicator 0'!Q13+Abrasion_indicator!Q13))*'Wellbeing Base'!Q13)*'Ecosystem Area'!$J29/10000</f>
        <v>1200.4368245808848</v>
      </c>
      <c r="P14" s="70">
        <f t="shared" si="0"/>
        <v>8830.6452587293079</v>
      </c>
    </row>
    <row r="15" spans="2:16">
      <c r="B15" s="102"/>
      <c r="C15" s="80" t="s">
        <v>44</v>
      </c>
      <c r="D15" s="93">
        <f>(((('Indicator 0'!$P$20*'Indicator 0'!F14)+(Abrasion_indicator!$K$30*Abrasion_indicator!F14))/('Indicator 0'!F14+Abrasion_indicator!F14))*'Wellbeing Base'!F14)*'Ecosystem Area'!$J30/10000</f>
        <v>0</v>
      </c>
      <c r="E15" s="93">
        <f>(((('Indicator 0'!$P$20*'Indicator 0'!G14)+(Abrasion_indicator!$K$30*Abrasion_indicator!G14))/('Indicator 0'!G14+Abrasion_indicator!G14))*'Wellbeing Base'!G14)*'Ecosystem Area'!$J30/10000</f>
        <v>2.4355159701795075</v>
      </c>
      <c r="F15" s="93">
        <f>(((('Indicator 0'!$P$20*'Indicator 0'!H14)+(Abrasion_indicator!$K$30*Abrasion_indicator!H14))/('Indicator 0'!H14+Abrasion_indicator!H14))*'Wellbeing Base'!H14)*'Ecosystem Area'!$J30/10000</f>
        <v>1.4652251339389011</v>
      </c>
      <c r="G15" s="93">
        <f>(((('Indicator 0'!$P$20*'Indicator 0'!I14)+(Abrasion_indicator!$K$30*Abrasion_indicator!I14))/('Indicator 0'!I14+Abrasion_indicator!I14))*'Wellbeing Base'!I14)*'Ecosystem Area'!$J30/10000</f>
        <v>1.4604699648310742</v>
      </c>
      <c r="H15" s="93">
        <f>(((('Indicator 0'!$P$20*'Indicator 0'!J14)+(Abrasion_indicator!$K$30*Abrasion_indicator!J14))/('Indicator 0'!J14+Abrasion_indicator!J14))*'Wellbeing Base'!J14)*'Ecosystem Area'!$J30/10000</f>
        <v>0.85743657575065713</v>
      </c>
      <c r="I15" s="93">
        <f>(((('Indicator 0'!$P$20*'Indicator 0'!K14)+(Abrasion_indicator!$K$30*Abrasion_indicator!K14))/('Indicator 0'!K14+Abrasion_indicator!K14))*'Wellbeing Base'!K14)*'Ecosystem Area'!$J30/10000</f>
        <v>1.2324678673862519</v>
      </c>
      <c r="J15" s="93">
        <f>(((('Indicator 0'!$P$20*'Indicator 0'!L14)+(Abrasion_indicator!$K$30*Abrasion_indicator!L14))/('Indicator 0'!L14+Abrasion_indicator!L14))*'Wellbeing Base'!L14)*'Ecosystem Area'!$J30/10000</f>
        <v>1.4031489041556522</v>
      </c>
      <c r="K15" s="93">
        <f>(((('Indicator 0'!$P$20*'Indicator 0'!M14)+(Abrasion_indicator!$K$30*Abrasion_indicator!M14))/('Indicator 0'!M14+Abrasion_indicator!M14))*'Wellbeing Base'!M14)*'Ecosystem Area'!$J30/10000</f>
        <v>25.288346691852396</v>
      </c>
      <c r="L15" s="93">
        <f>(((('Indicator 0'!$P$20*'Indicator 0'!N14)+(Abrasion_indicator!$K$30*Abrasion_indicator!N14))/('Indicator 0'!N14+Abrasion_indicator!N14))*'Wellbeing Base'!N14)*'Ecosystem Area'!$J30/10000</f>
        <v>73.436209045771065</v>
      </c>
      <c r="M15" s="93">
        <f>(((('Indicator 0'!$P$20*'Indicator 0'!O14)+(Abrasion_indicator!$K$30*Abrasion_indicator!O14))/('Indicator 0'!O14+Abrasion_indicator!O14))*'Wellbeing Base'!O14)*'Ecosystem Area'!$J30/10000</f>
        <v>14.7485979048513</v>
      </c>
      <c r="N15" s="93">
        <f>(((('Indicator 0'!$P$20*'Indicator 0'!P14)+(Abrasion_indicator!$K$30*Abrasion_indicator!P14))/('Indicator 0'!P14+Abrasion_indicator!P14))*'Wellbeing Base'!P14)*'Ecosystem Area'!$J30/10000</f>
        <v>1.6684343000624453</v>
      </c>
      <c r="O15" s="93">
        <f>(((('Indicator 0'!$P$20*'Indicator 0'!Q14)+(Abrasion_indicator!$K$30*Abrasion_indicator!Q14))/('Indicator 0'!Q14+Abrasion_indicator!Q14))*'Wellbeing Base'!Q14)*'Ecosystem Area'!$J30/10000</f>
        <v>1.6555032725566299</v>
      </c>
      <c r="P15" s="70">
        <f t="shared" si="0"/>
        <v>125.65135563133587</v>
      </c>
    </row>
    <row r="16" spans="2:16">
      <c r="B16" s="102"/>
      <c r="C16" s="80" t="s">
        <v>45</v>
      </c>
      <c r="D16" s="93">
        <f>(((('Indicator 0'!$P$20*'Indicator 0'!F15)+(Abrasion_indicator!$K$30*Abrasion_indicator!F15))/('Indicator 0'!F15+Abrasion_indicator!F15))*'Wellbeing Base'!F15)*'Ecosystem Area'!$J31/10000</f>
        <v>0</v>
      </c>
      <c r="E16" s="93">
        <f>(((('Indicator 0'!$P$20*'Indicator 0'!G15)+(Abrasion_indicator!$K$30*Abrasion_indicator!G15))/('Indicator 0'!G15+Abrasion_indicator!G15))*'Wellbeing Base'!G15)*'Ecosystem Area'!$J31/10000</f>
        <v>70.105483101987403</v>
      </c>
      <c r="F16" s="93">
        <f>(((('Indicator 0'!$P$20*'Indicator 0'!H15)+(Abrasion_indicator!$K$30*Abrasion_indicator!H15))/('Indicator 0'!H15+Abrasion_indicator!H15))*'Wellbeing Base'!H15)*'Ecosystem Area'!$J31/10000</f>
        <v>42.175997663603887</v>
      </c>
      <c r="G16" s="93">
        <f>(((('Indicator 0'!$P$20*'Indicator 0'!I15)+(Abrasion_indicator!$K$30*Abrasion_indicator!I15))/('Indicator 0'!I15+Abrasion_indicator!I15))*'Wellbeing Base'!I15)*'Ecosystem Area'!$J31/10000</f>
        <v>42.039121768878687</v>
      </c>
      <c r="H16" s="93">
        <f>(((('Indicator 0'!$P$20*'Indicator 0'!J15)+(Abrasion_indicator!$K$30*Abrasion_indicator!J15))/('Indicator 0'!J15+Abrasion_indicator!J15))*'Wellbeing Base'!J15)*'Ecosystem Area'!$J31/10000</f>
        <v>24.68101466314064</v>
      </c>
      <c r="I16" s="93">
        <f>(((('Indicator 0'!$P$20*'Indicator 0'!K15)+(Abrasion_indicator!$K$30*Abrasion_indicator!K15))/('Indicator 0'!K15+Abrasion_indicator!K15))*'Wellbeing Base'!K15)*'Ecosystem Area'!$J31/10000</f>
        <v>35.476160414756436</v>
      </c>
      <c r="J16" s="93">
        <f>(((('Indicator 0'!$P$20*'Indicator 0'!L15)+(Abrasion_indicator!$K$30*Abrasion_indicator!L15))/('Indicator 0'!L15+Abrasion_indicator!L15))*'Wellbeing Base'!L15)*'Ecosystem Area'!$J31/10000</f>
        <v>0</v>
      </c>
      <c r="K16" s="93">
        <f>(((('Indicator 0'!$P$20*'Indicator 0'!M15)+(Abrasion_indicator!$K$30*Abrasion_indicator!M15))/('Indicator 0'!M15+Abrasion_indicator!M15))*'Wellbeing Base'!M15)*'Ecosystem Area'!$J31/10000</f>
        <v>0</v>
      </c>
      <c r="L16" s="93">
        <f>(((('Indicator 0'!$P$20*'Indicator 0'!N15)+(Abrasion_indicator!$K$30*Abrasion_indicator!N15))/('Indicator 0'!N15+Abrasion_indicator!N15))*'Wellbeing Base'!N15)*'Ecosystem Area'!$J31/10000</f>
        <v>0</v>
      </c>
      <c r="M16" s="93">
        <f>(((('Indicator 0'!$P$20*'Indicator 0'!O15)+(Abrasion_indicator!$K$30*Abrasion_indicator!O15))/('Indicator 0'!O15+Abrasion_indicator!O15))*'Wellbeing Base'!O15)*'Ecosystem Area'!$J31/10000</f>
        <v>0</v>
      </c>
      <c r="N16" s="93">
        <f>(((('Indicator 0'!$P$20*'Indicator 0'!P15)+(Abrasion_indicator!$K$30*Abrasion_indicator!P15))/('Indicator 0'!P15+Abrasion_indicator!P15))*'Wellbeing Base'!P15)*'Ecosystem Area'!$J31/10000</f>
        <v>48.025303082362051</v>
      </c>
      <c r="O16" s="93">
        <f>(((('Indicator 0'!$P$20*'Indicator 0'!Q15)+(Abrasion_indicator!$K$30*Abrasion_indicator!Q15))/('Indicator 0'!Q15+Abrasion_indicator!Q15))*'Wellbeing Base'!Q15)*'Ecosystem Area'!$J31/10000</f>
        <v>47.653087937234737</v>
      </c>
      <c r="P16" s="70">
        <f t="shared" si="0"/>
        <v>310.15616863196379</v>
      </c>
    </row>
    <row r="17" spans="2:16">
      <c r="B17" s="102"/>
      <c r="C17" s="80" t="s">
        <v>46</v>
      </c>
      <c r="D17" s="93">
        <f>(((('Indicator 0'!$P$20*'Indicator 0'!F16)+(Abrasion_indicator!$K$30*Abrasion_indicator!F16))/('Indicator 0'!F16+Abrasion_indicator!F16))*'Wellbeing Base'!F16)*'Ecosystem Area'!$J32/10000</f>
        <v>0</v>
      </c>
      <c r="E17" s="93">
        <f>(((('Indicator 0'!$P$20*'Indicator 0'!G16)+(Abrasion_indicator!$K$30*Abrasion_indicator!G16))/('Indicator 0'!G16+Abrasion_indicator!G16))*'Wellbeing Base'!G16)*'Ecosystem Area'!$J32/10000</f>
        <v>8.6894631796560962</v>
      </c>
      <c r="F17" s="93">
        <f>(((('Indicator 0'!$P$20*'Indicator 0'!H16)+(Abrasion_indicator!$K$30*Abrasion_indicator!H16))/('Indicator 0'!H16+Abrasion_indicator!H16))*'Wellbeing Base'!H16)*'Ecosystem Area'!$J32/10000</f>
        <v>7.8414717910864393</v>
      </c>
      <c r="G17" s="93">
        <f>(((('Indicator 0'!$P$20*'Indicator 0'!I16)+(Abrasion_indicator!$K$30*Abrasion_indicator!I16))/('Indicator 0'!I16+Abrasion_indicator!I16))*'Wellbeing Base'!I16)*'Ecosystem Area'!$J32/10000</f>
        <v>15.632046933518444</v>
      </c>
      <c r="H17" s="93">
        <f>(((('Indicator 0'!$P$20*'Indicator 0'!J16)+(Abrasion_indicator!$K$30*Abrasion_indicator!J16))/('Indicator 0'!J16+Abrasion_indicator!J16))*'Wellbeing Base'!J16)*'Ecosystem Area'!$J32/10000</f>
        <v>3.0591725306266806</v>
      </c>
      <c r="I17" s="93">
        <f>(((('Indicator 0'!$P$20*'Indicator 0'!K16)+(Abrasion_indicator!$K$30*Abrasion_indicator!K16))/('Indicator 0'!K16+Abrasion_indicator!K16))*'Wellbeing Base'!K16)*'Ecosystem Area'!$J32/10000</f>
        <v>6.5958205272861203</v>
      </c>
      <c r="J17" s="93">
        <f>(((('Indicator 0'!$P$20*'Indicator 0'!L16)+(Abrasion_indicator!$K$30*Abrasion_indicator!L16))/('Indicator 0'!L16+Abrasion_indicator!L16))*'Wellbeing Base'!L16)*'Ecosystem Area'!$J32/10000</f>
        <v>7.5092573119136823</v>
      </c>
      <c r="K17" s="93">
        <f>(((('Indicator 0'!$P$20*'Indicator 0'!M16)+(Abrasion_indicator!$K$30*Abrasion_indicator!M16))/('Indicator 0'!M16+Abrasion_indicator!M16))*'Wellbeing Base'!M16)*'Ecosystem Area'!$J32/10000</f>
        <v>135.33610135003565</v>
      </c>
      <c r="L17" s="93">
        <f>(((('Indicator 0'!$P$20*'Indicator 0'!N16)+(Abrasion_indicator!$K$30*Abrasion_indicator!N16))/('Indicator 0'!N16+Abrasion_indicator!N16))*'Wellbeing Base'!N16)*'Ecosystem Area'!$J32/10000</f>
        <v>174.6710600874506</v>
      </c>
      <c r="M17" s="93">
        <f>(((('Indicator 0'!$P$20*'Indicator 0'!O16)+(Abrasion_indicator!$K$30*Abrasion_indicator!O16))/('Indicator 0'!O16+Abrasion_indicator!O16))*'Wellbeing Base'!O16)*'Ecosystem Area'!$J32/10000</f>
        <v>105.24045008525455</v>
      </c>
      <c r="N17" s="93">
        <f>(((('Indicator 0'!$P$20*'Indicator 0'!P16)+(Abrasion_indicator!$K$30*Abrasion_indicator!P16))/('Indicator 0'!P16+Abrasion_indicator!P16))*'Wellbeing Base'!P16)*'Ecosystem Area'!$J32/10000</f>
        <v>5.9526599683923891</v>
      </c>
      <c r="O17" s="93">
        <f>(((('Indicator 0'!$P$20*'Indicator 0'!Q16)+(Abrasion_indicator!$K$30*Abrasion_indicator!Q16))/('Indicator 0'!Q16+Abrasion_indicator!Q16))*'Wellbeing Base'!Q16)*'Ecosystem Area'!$J32/10000</f>
        <v>11.813048985772603</v>
      </c>
      <c r="P17" s="70">
        <f t="shared" si="0"/>
        <v>482.34055275099325</v>
      </c>
    </row>
    <row r="18" spans="2:16">
      <c r="D18" s="70">
        <f>SUM(D5:D17)</f>
        <v>2743.7364164174642</v>
      </c>
      <c r="E18" s="70">
        <f t="shared" ref="E18:P18" si="1">SUM(E5:E17)</f>
        <v>2743.7364164174642</v>
      </c>
      <c r="F18" s="70">
        <f t="shared" si="1"/>
        <v>1354.9315636629451</v>
      </c>
      <c r="G18" s="70">
        <f t="shared" si="1"/>
        <v>1625.9178763955342</v>
      </c>
      <c r="H18" s="70">
        <f t="shared" si="1"/>
        <v>948.45209456406178</v>
      </c>
      <c r="I18" s="70">
        <f t="shared" si="1"/>
        <v>1354.9315636629449</v>
      </c>
      <c r="J18" s="70">
        <f t="shared" si="1"/>
        <v>1354.9315636629451</v>
      </c>
      <c r="K18" s="70">
        <f t="shared" si="1"/>
        <v>1625.9178763955344</v>
      </c>
      <c r="L18" s="70">
        <f t="shared" si="1"/>
        <v>2709.8631273258911</v>
      </c>
      <c r="M18" s="70">
        <f t="shared" si="1"/>
        <v>1829.1576109449761</v>
      </c>
      <c r="N18" s="70">
        <f t="shared" si="1"/>
        <v>1829.1576109449761</v>
      </c>
      <c r="O18" s="70">
        <f t="shared" si="1"/>
        <v>1829.1576109449759</v>
      </c>
      <c r="P18" s="70">
        <f t="shared" si="1"/>
        <v>21949.891331339713</v>
      </c>
    </row>
    <row r="20" spans="2:16">
      <c r="D20" s="56" t="s">
        <v>72</v>
      </c>
    </row>
    <row r="21" spans="2:16" ht="14.45" customHeight="1">
      <c r="B21" s="107" t="s">
        <v>89</v>
      </c>
      <c r="C21" s="105"/>
      <c r="D21" s="103" t="s">
        <v>0</v>
      </c>
      <c r="E21" s="103"/>
      <c r="F21" s="103" t="s">
        <v>1</v>
      </c>
      <c r="G21" s="103"/>
      <c r="H21" s="103"/>
      <c r="I21" s="103"/>
      <c r="J21" s="103"/>
      <c r="K21" s="103"/>
      <c r="L21" s="103"/>
      <c r="M21" s="103" t="s">
        <v>2</v>
      </c>
      <c r="N21" s="103"/>
      <c r="O21" s="103"/>
    </row>
    <row r="22" spans="2:16">
      <c r="B22" s="105"/>
      <c r="C22" s="105"/>
      <c r="D22" s="103"/>
      <c r="E22" s="103"/>
      <c r="F22" s="103"/>
      <c r="G22" s="103"/>
      <c r="H22" s="103"/>
      <c r="I22" s="103"/>
      <c r="J22" s="103"/>
      <c r="K22" s="103"/>
      <c r="L22" s="103"/>
      <c r="M22" s="103"/>
      <c r="N22" s="103"/>
      <c r="O22" s="103"/>
    </row>
    <row r="23" spans="2:16" ht="138">
      <c r="B23" s="105"/>
      <c r="C23" s="105"/>
      <c r="D23" s="97" t="s">
        <v>102</v>
      </c>
      <c r="E23" s="97" t="s">
        <v>103</v>
      </c>
      <c r="F23" s="97" t="s">
        <v>104</v>
      </c>
      <c r="G23" s="97" t="s">
        <v>105</v>
      </c>
      <c r="H23" s="97" t="s">
        <v>106</v>
      </c>
      <c r="I23" s="97" t="s">
        <v>107</v>
      </c>
      <c r="J23" s="97" t="s">
        <v>108</v>
      </c>
      <c r="K23" s="97" t="s">
        <v>12</v>
      </c>
      <c r="L23" s="97" t="s">
        <v>109</v>
      </c>
      <c r="M23" s="97" t="s">
        <v>110</v>
      </c>
      <c r="N23" s="97" t="s">
        <v>111</v>
      </c>
      <c r="O23" s="97" t="s">
        <v>112</v>
      </c>
    </row>
    <row r="24" spans="2:16" ht="14.45" customHeight="1">
      <c r="B24" s="102" t="s">
        <v>36</v>
      </c>
      <c r="C24" s="80" t="s">
        <v>17</v>
      </c>
      <c r="D24" s="93">
        <f>(((('Indicator 0'!$P$20*'Indicator 0'!F4)+(Abrasion_indicator!$L$30*Abrasion_indicator!F4))/('Indicator 0'!F4+Abrasion_indicator!F4))*'Wellbeing Base'!F4)*'Ecosystem Area'!$J20/10000</f>
        <v>578.98838487112369</v>
      </c>
      <c r="E24" s="93">
        <f>(((('Indicator 0'!$P$20*'Indicator 0'!G4)+(Abrasion_indicator!$L$30*Abrasion_indicator!G4))/('Indicator 0'!G4+Abrasion_indicator!G4))*'Wellbeing Base'!G4)*'Ecosystem Area'!$J20/10000</f>
        <v>6.6069305653623784</v>
      </c>
      <c r="F24" s="93">
        <f>(((('Indicator 0'!$P$20*'Indicator 0'!H4)+(Abrasion_indicator!$L$30*Abrasion_indicator!H4))/('Indicator 0'!H4+Abrasion_indicator!H4))*'Wellbeing Base'!H4)*'Ecosystem Area'!$J20/10000</f>
        <v>1.3249267425722808</v>
      </c>
      <c r="G24" s="93">
        <f>(((('Indicator 0'!$P$20*'Indicator 0'!I4)+(Abrasion_indicator!$L$30*Abrasion_indicator!I4))/('Indicator 0'!I4+Abrasion_indicator!I4))*'Wellbeing Base'!I4)*'Ecosystem Area'!$J20/10000</f>
        <v>5.2825075636710386</v>
      </c>
      <c r="H24" s="93">
        <f>(((('Indicator 0'!$P$20*'Indicator 0'!J4)+(Abrasion_indicator!$L$30*Abrasion_indicator!J4))/('Indicator 0'!J4+Abrasion_indicator!J4))*'Wellbeing Base'!J4)*'Ecosystem Area'!$J20/10000</f>
        <v>3.1013408737200137</v>
      </c>
      <c r="I24" s="93">
        <f>(((('Indicator 0'!$P$20*'Indicator 0'!K4)+(Abrasion_indicator!$L$30*Abrasion_indicator!K4))/('Indicator 0'!K4+Abrasion_indicator!K4))*'Wellbeing Base'!K4)*'Ecosystem Area'!$J20/10000</f>
        <v>2.2289129486488384</v>
      </c>
      <c r="J24" s="93">
        <f>(((('Indicator 0'!$P$20*'Indicator 0'!L4)+(Abrasion_indicator!$L$30*Abrasion_indicator!L4))/('Indicator 0'!L4+Abrasion_indicator!L4))*'Wellbeing Base'!L4)*'Ecosystem Area'!$J20/10000</f>
        <v>3.8063833274463934</v>
      </c>
      <c r="K24" s="93">
        <f>(((('Indicator 0'!$P$20*'Indicator 0'!M4)+(Abrasion_indicator!$L$30*Abrasion_indicator!M4))/('Indicator 0'!M4+Abrasion_indicator!M4))*'Wellbeing Base'!M4)*'Ecosystem Area'!$J20/10000</f>
        <v>45.733868511255913</v>
      </c>
      <c r="L24" s="93">
        <f>(((('Indicator 0'!$P$20*'Indicator 0'!N4)+(Abrasion_indicator!$L$30*Abrasion_indicator!N4))/('Indicator 0'!N4+Abrasion_indicator!N4))*'Wellbeing Base'!N4)*'Ecosystem Area'!$J20/10000</f>
        <v>0</v>
      </c>
      <c r="M24" s="93">
        <f>(((('Indicator 0'!$P$20*'Indicator 0'!O4)+(Abrasion_indicator!$L$30*Abrasion_indicator!O4))/('Indicator 0'!O4+Abrasion_indicator!O4))*'Wellbeing Base'!O4)*'Ecosystem Area'!$J20/10000</f>
        <v>53.34555441880056</v>
      </c>
      <c r="N24" s="93">
        <f>(((('Indicator 0'!$P$20*'Indicator 0'!P4)+(Abrasion_indicator!$L$30*Abrasion_indicator!P4))/('Indicator 0'!P4+Abrasion_indicator!P4))*'Wellbeing Base'!P4)*'Ecosystem Area'!$J20/10000</f>
        <v>3.0173564064316372</v>
      </c>
      <c r="O24" s="93">
        <f>(((('Indicator 0'!$P$20*'Indicator 0'!Q4)+(Abrasion_indicator!$L$30*Abrasion_indicator!Q4))/('Indicator 0'!Q4+Abrasion_indicator!Q4))*'Wellbeing Base'!Q4)*'Ecosystem Area'!$J20/10000</f>
        <v>2.9939706976356995</v>
      </c>
      <c r="P24" s="70">
        <f>SUM(D24:O24)</f>
        <v>706.43013692666852</v>
      </c>
    </row>
    <row r="25" spans="2:16">
      <c r="B25" s="102"/>
      <c r="C25" s="80" t="s">
        <v>18</v>
      </c>
      <c r="D25" s="93">
        <f>(((('Indicator 0'!$P$20*'Indicator 0'!F5)+(Abrasion_indicator!$L$30*Abrasion_indicator!F5))/('Indicator 0'!F5+Abrasion_indicator!F5))*'Wellbeing Base'!F5)*'Ecosystem Area'!$J21/10000</f>
        <v>242.45973134687691</v>
      </c>
      <c r="E25" s="93">
        <f>(((('Indicator 0'!$P$20*'Indicator 0'!G5)+(Abrasion_indicator!$L$30*Abrasion_indicator!G5))/('Indicator 0'!G5+Abrasion_indicator!G5))*'Wellbeing Base'!G5)*'Ecosystem Area'!$J21/10000</f>
        <v>2.7667474024747492</v>
      </c>
      <c r="F25" s="93">
        <f>(((('Indicator 0'!$P$20*'Indicator 0'!H5)+(Abrasion_indicator!$L$30*Abrasion_indicator!H5))/('Indicator 0'!H5+Abrasion_indicator!H5))*'Wellbeing Base'!H5)*'Ecosystem Area'!$J21/10000</f>
        <v>0.55483217013044683</v>
      </c>
      <c r="G25" s="93">
        <f>(((('Indicator 0'!$P$20*'Indicator 0'!I5)+(Abrasion_indicator!$L$30*Abrasion_indicator!I5))/('Indicator 0'!I5+Abrasion_indicator!I5))*'Wellbeing Base'!I5)*'Ecosystem Area'!$J21/10000</f>
        <v>2.2121261810988071</v>
      </c>
      <c r="H25" s="93">
        <f>(((('Indicator 0'!$P$20*'Indicator 0'!J5)+(Abrasion_indicator!$L$30*Abrasion_indicator!J5))/('Indicator 0'!J5+Abrasion_indicator!J5))*'Wellbeing Base'!J5)*'Ecosystem Area'!$J21/10000</f>
        <v>1.2987311916881001</v>
      </c>
      <c r="I25" s="93">
        <f>(((('Indicator 0'!$P$20*'Indicator 0'!K5)+(Abrasion_indicator!$L$30*Abrasion_indicator!K5))/('Indicator 0'!K5+Abrasion_indicator!K5))*'Wellbeing Base'!K5)*'Ecosystem Area'!$J21/10000</f>
        <v>0.93338942342559128</v>
      </c>
      <c r="J25" s="93">
        <f>(((('Indicator 0'!$P$20*'Indicator 0'!L5)+(Abrasion_indicator!$L$30*Abrasion_indicator!L5))/('Indicator 0'!L5+Abrasion_indicator!L5))*'Wellbeing Base'!L5)*'Ecosystem Area'!$J21/10000</f>
        <v>1.5939778812338521</v>
      </c>
      <c r="K25" s="93">
        <f>(((('Indicator 0'!$P$20*'Indicator 0'!M5)+(Abrasion_indicator!$L$30*Abrasion_indicator!M5))/('Indicator 0'!M5+Abrasion_indicator!M5))*'Wellbeing Base'!M5)*'Ecosystem Area'!$J21/10000</f>
        <v>19.151716618910591</v>
      </c>
      <c r="L25" s="93">
        <f>(((('Indicator 0'!$P$20*'Indicator 0'!N5)+(Abrasion_indicator!$L$30*Abrasion_indicator!N5))/('Indicator 0'!N5+Abrasion_indicator!N5))*'Wellbeing Base'!N5)*'Ecosystem Area'!$J21/10000</f>
        <v>37.077142879275172</v>
      </c>
      <c r="M25" s="93">
        <f>(((('Indicator 0'!$P$20*'Indicator 0'!O5)+(Abrasion_indicator!$L$30*Abrasion_indicator!O5))/('Indicator 0'!O5+Abrasion_indicator!O5))*'Wellbeing Base'!O5)*'Ecosystem Area'!$J21/10000</f>
        <v>22.339219802849037</v>
      </c>
      <c r="N25" s="93">
        <f>(((('Indicator 0'!$P$20*'Indicator 0'!P5)+(Abrasion_indicator!$L$30*Abrasion_indicator!P5))/('Indicator 0'!P5+Abrasion_indicator!P5))*'Wellbeing Base'!P5)*'Ecosystem Area'!$J21/10000</f>
        <v>1.2635614855106909</v>
      </c>
      <c r="O25" s="93">
        <f>(((('Indicator 0'!$P$20*'Indicator 0'!Q5)+(Abrasion_indicator!$L$30*Abrasion_indicator!Q5))/('Indicator 0'!Q5+Abrasion_indicator!Q5))*'Wellbeing Base'!Q5)*'Ecosystem Area'!$J21/10000</f>
        <v>1.2537683828851842</v>
      </c>
      <c r="P25" s="70">
        <f t="shared" ref="P25:P36" si="2">SUM(D25:O25)</f>
        <v>332.90494476635911</v>
      </c>
    </row>
    <row r="26" spans="2:16">
      <c r="B26" s="102"/>
      <c r="C26" s="80" t="s">
        <v>19</v>
      </c>
      <c r="D26" s="93">
        <f>(((('Indicator 0'!$P$20*'Indicator 0'!F6)+(Abrasion_indicator!$L$30*Abrasion_indicator!F6))/('Indicator 0'!F6+Abrasion_indicator!F6))*'Wellbeing Base'!F6)*'Ecosystem Area'!$J22/10000</f>
        <v>139.79801264699887</v>
      </c>
      <c r="E26" s="93">
        <f>(((('Indicator 0'!$P$20*'Indicator 0'!G6)+(Abrasion_indicator!$L$30*Abrasion_indicator!G6))/('Indicator 0'!G6+Abrasion_indicator!G6))*'Wellbeing Base'!G6)*'Ecosystem Area'!$J22/10000</f>
        <v>3.190515688634977</v>
      </c>
      <c r="F26" s="93">
        <f>(((('Indicator 0'!$P$20*'Indicator 0'!H6)+(Abrasion_indicator!$L$30*Abrasion_indicator!H6))/('Indicator 0'!H6+Abrasion_indicator!H6))*'Wellbeing Base'!H6)*'Ecosystem Area'!$J22/10000</f>
        <v>0.63981292320983296</v>
      </c>
      <c r="G26" s="93">
        <f>(((('Indicator 0'!$P$20*'Indicator 0'!I6)+(Abrasion_indicator!$L$30*Abrasion_indicator!I6))/('Indicator 0'!I6+Abrasion_indicator!I6))*'Wellbeing Base'!I6)*'Ecosystem Area'!$J22/10000</f>
        <v>2.5509460241014308</v>
      </c>
      <c r="H26" s="93">
        <f>(((('Indicator 0'!$P$20*'Indicator 0'!J6)+(Abrasion_indicator!$L$30*Abrasion_indicator!J6))/('Indicator 0'!J6+Abrasion_indicator!J6))*'Wellbeing Base'!J6)*'Ecosystem Area'!$J22/10000</f>
        <v>1.4976510825289555</v>
      </c>
      <c r="I26" s="93">
        <f>(((('Indicator 0'!$P$20*'Indicator 0'!K6)+(Abrasion_indicator!$L$30*Abrasion_indicator!K6))/('Indicator 0'!K6+Abrasion_indicator!K6))*'Wellbeing Base'!K6)*'Ecosystem Area'!$J22/10000</f>
        <v>1.0763518188836481</v>
      </c>
      <c r="J26" s="93">
        <f>(((('Indicator 0'!$P$20*'Indicator 0'!L6)+(Abrasion_indicator!$L$30*Abrasion_indicator!L6))/('Indicator 0'!L6+Abrasion_indicator!L6))*'Wellbeing Base'!L6)*'Ecosystem Area'!$J22/10000</f>
        <v>1.8381191694134642</v>
      </c>
      <c r="K26" s="93">
        <f>(((('Indicator 0'!$P$20*'Indicator 0'!M6)+(Abrasion_indicator!$L$30*Abrasion_indicator!M6))/('Indicator 0'!M6+Abrasion_indicator!M6))*'Wellbeing Base'!M6)*'Ecosystem Area'!$J22/10000</f>
        <v>22.085085281826021</v>
      </c>
      <c r="L26" s="93">
        <f>(((('Indicator 0'!$P$20*'Indicator 0'!N6)+(Abrasion_indicator!$L$30*Abrasion_indicator!N6))/('Indicator 0'!N6+Abrasion_indicator!N6))*'Wellbeing Base'!N6)*'Ecosystem Area'!$J22/10000</f>
        <v>42.756055699294244</v>
      </c>
      <c r="M26" s="93">
        <f>(((('Indicator 0'!$P$20*'Indicator 0'!O6)+(Abrasion_indicator!$L$30*Abrasion_indicator!O6))/('Indicator 0'!O6+Abrasion_indicator!O6))*'Wellbeing Base'!O6)*'Ecosystem Area'!$J22/10000</f>
        <v>25.760801723028091</v>
      </c>
      <c r="N26" s="93">
        <f>(((('Indicator 0'!$P$20*'Indicator 0'!P6)+(Abrasion_indicator!$L$30*Abrasion_indicator!P6))/('Indicator 0'!P6+Abrasion_indicator!P6))*'Wellbeing Base'!P6)*'Ecosystem Area'!$J22/10000</f>
        <v>1.457094615674287</v>
      </c>
      <c r="O26" s="93">
        <f>(((('Indicator 0'!$P$20*'Indicator 0'!Q6)+(Abrasion_indicator!$L$30*Abrasion_indicator!Q6))/('Indicator 0'!Q6+Abrasion_indicator!Q6))*'Wellbeing Base'!Q6)*'Ecosystem Area'!$J22/10000</f>
        <v>1.4458015545371754</v>
      </c>
      <c r="P26" s="70">
        <f t="shared" si="2"/>
        <v>244.096248228131</v>
      </c>
    </row>
    <row r="27" spans="2:16" ht="14.45" customHeight="1">
      <c r="B27" s="102" t="s">
        <v>37</v>
      </c>
      <c r="C27" s="80" t="s">
        <v>20</v>
      </c>
      <c r="D27" s="93">
        <f>(((('Indicator 0'!$P$20*'Indicator 0'!F7)+(Abrasion_indicator!$L$30*Abrasion_indicator!F7))/('Indicator 0'!F7+Abrasion_indicator!F7))*'Wellbeing Base'!F7)*'Ecosystem Area'!$J23/10000</f>
        <v>0</v>
      </c>
      <c r="E27" s="93">
        <f>(((('Indicator 0'!$P$20*'Indicator 0'!G7)+(Abrasion_indicator!$L$30*Abrasion_indicator!G7))/('Indicator 0'!G7+Abrasion_indicator!G7))*'Wellbeing Base'!G7)*'Ecosystem Area'!$J23/10000</f>
        <v>14.612741551843458</v>
      </c>
      <c r="F27" s="93">
        <f>(((('Indicator 0'!$P$20*'Indicator 0'!H7)+(Abrasion_indicator!$L$30*Abrasion_indicator!H7))/('Indicator 0'!H7+Abrasion_indicator!H7))*'Wellbeing Base'!H7)*'Ecosystem Area'!$J23/10000</f>
        <v>0</v>
      </c>
      <c r="G27" s="93">
        <f>(((('Indicator 0'!$P$20*'Indicator 0'!I7)+(Abrasion_indicator!$L$30*Abrasion_indicator!I7))/('Indicator 0'!I7+Abrasion_indicator!I7))*'Wellbeing Base'!I7)*'Ecosystem Area'!$J23/10000</f>
        <v>5.841738233051136</v>
      </c>
      <c r="H27" s="93">
        <f>(((('Indicator 0'!$P$20*'Indicator 0'!J7)+(Abrasion_indicator!$L$30*Abrasion_indicator!J7))/('Indicator 0'!J7+Abrasion_indicator!J7))*'Wellbeing Base'!J7)*'Ecosystem Area'!$J23/10000</f>
        <v>3.4296631547355498</v>
      </c>
      <c r="I27" s="93">
        <f>(((('Indicator 0'!$P$20*'Indicator 0'!K7)+(Abrasion_indicator!$L$30*Abrasion_indicator!K7))/('Indicator 0'!K7+Abrasion_indicator!K7))*'Wellbeing Base'!K7)*'Ecosystem Area'!$J23/10000</f>
        <v>4.9297519533378606</v>
      </c>
      <c r="J27" s="93">
        <f>(((('Indicator 0'!$P$20*'Indicator 0'!L7)+(Abrasion_indicator!$L$30*Abrasion_indicator!L7))/('Indicator 0'!L7+Abrasion_indicator!L7))*'Wellbeing Base'!L7)*'Ecosystem Area'!$J23/10000</f>
        <v>5.612459548949345</v>
      </c>
      <c r="K27" s="93">
        <f>(((('Indicator 0'!$P$20*'Indicator 0'!M7)+(Abrasion_indicator!$L$30*Abrasion_indicator!M7))/('Indicator 0'!M7+Abrasion_indicator!M7))*'Wellbeing Base'!M7)*'Ecosystem Area'!$J23/10000</f>
        <v>101.15093447850083</v>
      </c>
      <c r="L27" s="93">
        <f>(((('Indicator 0'!$P$20*'Indicator 0'!N7)+(Abrasion_indicator!$L$30*Abrasion_indicator!N7))/('Indicator 0'!N7+Abrasion_indicator!N7))*'Wellbeing Base'!N7)*'Ecosystem Area'!$J23/10000</f>
        <v>195.82514323172509</v>
      </c>
      <c r="M27" s="93">
        <f>(((('Indicator 0'!$P$20*'Indicator 0'!O7)+(Abrasion_indicator!$L$30*Abrasion_indicator!O7))/('Indicator 0'!O7+Abrasion_indicator!O7))*'Wellbeing Base'!O7)*'Ecosystem Area'!$J23/10000</f>
        <v>117.98592280483238</v>
      </c>
      <c r="N27" s="93">
        <f>(((('Indicator 0'!$P$20*'Indicator 0'!P7)+(Abrasion_indicator!$L$30*Abrasion_indicator!P7))/('Indicator 0'!P7+Abrasion_indicator!P7))*'Wellbeing Base'!P7)*'Ecosystem Area'!$J23/10000</f>
        <v>6.6735754070341562</v>
      </c>
      <c r="O27" s="93">
        <f>(((('Indicator 0'!$P$20*'Indicator 0'!Q7)+(Abrasion_indicator!$L$30*Abrasion_indicator!Q7))/('Indicator 0'!Q7+Abrasion_indicator!Q7))*'Wellbeing Base'!Q7)*'Ecosystem Area'!$J23/10000</f>
        <v>6.6218525509724815</v>
      </c>
      <c r="P27" s="70">
        <f t="shared" si="2"/>
        <v>462.68378291498232</v>
      </c>
    </row>
    <row r="28" spans="2:16">
      <c r="B28" s="102"/>
      <c r="C28" s="80" t="s">
        <v>38</v>
      </c>
      <c r="D28" s="93">
        <f>(((('Indicator 0'!$P$20*'Indicator 0'!F8)+(Abrasion_indicator!$L$30*Abrasion_indicator!F8))/('Indicator 0'!F8+Abrasion_indicator!F8))*'Wellbeing Base'!F8)*'Ecosystem Area'!$J24/10000</f>
        <v>0</v>
      </c>
      <c r="E28" s="93">
        <f>(((('Indicator 0'!$P$20*'Indicator 0'!G8)+(Abrasion_indicator!$L$30*Abrasion_indicator!G8))/('Indicator 0'!G8+Abrasion_indicator!G8))*'Wellbeing Base'!G8)*'Ecosystem Area'!$J24/10000</f>
        <v>2.1312663222162396</v>
      </c>
      <c r="F28" s="93">
        <f>(((('Indicator 0'!$P$20*'Indicator 0'!H8)+(Abrasion_indicator!$L$30*Abrasion_indicator!H8))/('Indicator 0'!H8+Abrasion_indicator!H8))*'Wellbeing Base'!H8)*'Ecosystem Area'!$J24/10000</f>
        <v>0.64109310319952373</v>
      </c>
      <c r="G28" s="93">
        <f>(((('Indicator 0'!$P$20*'Indicator 0'!I8)+(Abrasion_indicator!$L$30*Abrasion_indicator!I8))/('Indicator 0'!I8+Abrasion_indicator!I8))*'Wellbeing Base'!I8)*'Ecosystem Area'!$J24/10000</f>
        <v>0</v>
      </c>
      <c r="H28" s="93">
        <f>(((('Indicator 0'!$P$20*'Indicator 0'!J8)+(Abrasion_indicator!$L$30*Abrasion_indicator!J8))/('Indicator 0'!J8+Abrasion_indicator!J8))*'Wellbeing Base'!J8)*'Ecosystem Area'!$J24/10000</f>
        <v>0</v>
      </c>
      <c r="I28" s="93">
        <f>(((('Indicator 0'!$P$20*'Indicator 0'!K8)+(Abrasion_indicator!$L$30*Abrasion_indicator!K8))/('Indicator 0'!K8+Abrasion_indicator!K8))*'Wellbeing Base'!K8)*'Ecosystem Area'!$J24/10000</f>
        <v>0.53925272737595509</v>
      </c>
      <c r="J28" s="93">
        <f>(((('Indicator 0'!$P$20*'Indicator 0'!L8)+(Abrasion_indicator!$L$30*Abrasion_indicator!L8))/('Indicator 0'!L8+Abrasion_indicator!L8))*'Wellbeing Base'!L8)*'Ecosystem Area'!$J24/10000</f>
        <v>1.2278646665006892</v>
      </c>
      <c r="K28" s="93">
        <f>(((('Indicator 0'!$P$20*'Indicator 0'!M8)+(Abrasion_indicator!$L$30*Abrasion_indicator!M8))/('Indicator 0'!M8+Abrasion_indicator!M8))*'Wellbeing Base'!M8)*'Ecosystem Area'!$J24/10000</f>
        <v>22.12927458032685</v>
      </c>
      <c r="L28" s="93">
        <f>(((('Indicator 0'!$P$20*'Indicator 0'!N8)+(Abrasion_indicator!$L$30*Abrasion_indicator!N8))/('Indicator 0'!N8+Abrasion_indicator!N8))*'Wellbeing Base'!N8)*'Ecosystem Area'!$J24/10000</f>
        <v>0</v>
      </c>
      <c r="M28" s="93">
        <f>(((('Indicator 0'!$P$20*'Indicator 0'!O8)+(Abrasion_indicator!$L$30*Abrasion_indicator!O8))/('Indicator 0'!O8+Abrasion_indicator!O8))*'Wellbeing Base'!O8)*'Ecosystem Area'!$J24/10000</f>
        <v>25.812345637956792</v>
      </c>
      <c r="N28" s="93">
        <f>(((('Indicator 0'!$P$20*'Indicator 0'!P8)+(Abrasion_indicator!$L$30*Abrasion_indicator!P8))/('Indicator 0'!P8+Abrasion_indicator!P8))*'Wellbeing Base'!P8)*'Ecosystem Area'!$J24/10000</f>
        <v>0</v>
      </c>
      <c r="O28" s="93">
        <f>(((('Indicator 0'!$P$20*'Indicator 0'!Q8)+(Abrasion_indicator!$L$30*Abrasion_indicator!Q8))/('Indicator 0'!Q8+Abrasion_indicator!Q8))*'Wellbeing Base'!Q8)*'Ecosystem Area'!$J24/10000</f>
        <v>2.89738881971582</v>
      </c>
      <c r="P28" s="70">
        <f t="shared" si="2"/>
        <v>55.378485857291871</v>
      </c>
    </row>
    <row r="29" spans="2:16">
      <c r="B29" s="102"/>
      <c r="C29" s="80" t="s">
        <v>21</v>
      </c>
      <c r="D29" s="93">
        <f>(((('Indicator 0'!$P$20*'Indicator 0'!F9)+(Abrasion_indicator!$L$30*Abrasion_indicator!F9))/('Indicator 0'!F9+Abrasion_indicator!F9))*'Wellbeing Base'!F9)*'Ecosystem Area'!$J25/10000</f>
        <v>0</v>
      </c>
      <c r="E29" s="93">
        <f>(((('Indicator 0'!$P$20*'Indicator 0'!G9)+(Abrasion_indicator!$L$30*Abrasion_indicator!G9))/('Indicator 0'!G9+Abrasion_indicator!G9))*'Wellbeing Base'!G9)*'Ecosystem Area'!$J25/10000</f>
        <v>24.169242850409283</v>
      </c>
      <c r="F29" s="93">
        <f>(((('Indicator 0'!$P$20*'Indicator 0'!H9)+(Abrasion_indicator!$L$30*Abrasion_indicator!H9))/('Indicator 0'!H9+Abrasion_indicator!H9))*'Wellbeing Base'!H9)*'Ecosystem Area'!$J25/10000</f>
        <v>4.8468007773704782</v>
      </c>
      <c r="G29" s="93">
        <f>(((('Indicator 0'!$P$20*'Indicator 0'!I9)+(Abrasion_indicator!$L$30*Abrasion_indicator!I9))/('Indicator 0'!I9+Abrasion_indicator!I9))*'Wellbeing Base'!I9)*'Ecosystem Area'!$J25/10000</f>
        <v>9.6621424201759023</v>
      </c>
      <c r="H29" s="93">
        <f>(((('Indicator 0'!$P$20*'Indicator 0'!J9)+(Abrasion_indicator!$L$30*Abrasion_indicator!J9))/('Indicator 0'!J9+Abrasion_indicator!J9))*'Wellbeing Base'!J9)*'Ecosystem Area'!$J25/10000</f>
        <v>5.672608482659923</v>
      </c>
      <c r="I29" s="93">
        <f>(((('Indicator 0'!$P$20*'Indicator 0'!K9)+(Abrasion_indicator!$L$30*Abrasion_indicator!K9))/('Indicator 0'!K9+Abrasion_indicator!K9))*'Wellbeing Base'!K9)*'Ecosystem Area'!$J25/10000</f>
        <v>8.1537315725310435</v>
      </c>
      <c r="J29" s="93">
        <f>(((('Indicator 0'!$P$20*'Indicator 0'!L9)+(Abrasion_indicator!$L$30*Abrasion_indicator!L9))/('Indicator 0'!L9+Abrasion_indicator!L9))*'Wellbeing Base'!L9)*'Ecosystem Area'!$J25/10000</f>
        <v>9.2829191117489227</v>
      </c>
      <c r="K29" s="93">
        <f>(((('Indicator 0'!$P$20*'Indicator 0'!M9)+(Abrasion_indicator!$L$30*Abrasion_indicator!M9))/('Indicator 0'!M9+Abrasion_indicator!M9))*'Wellbeing Base'!M9)*'Ecosystem Area'!$J25/10000</f>
        <v>167.30204193944084</v>
      </c>
      <c r="L29" s="93">
        <f>(((('Indicator 0'!$P$20*'Indicator 0'!N9)+(Abrasion_indicator!$L$30*Abrasion_indicator!N9))/('Indicator 0'!N9+Abrasion_indicator!N9))*'Wellbeing Base'!N9)*'Ecosystem Area'!$J25/10000</f>
        <v>323.89168221391446</v>
      </c>
      <c r="M29" s="93">
        <f>(((('Indicator 0'!$P$20*'Indicator 0'!O9)+(Abrasion_indicator!$L$30*Abrasion_indicator!O9))/('Indicator 0'!O9+Abrasion_indicator!O9))*'Wellbeing Base'!O9)*'Ecosystem Area'!$J25/10000</f>
        <v>195.14684572245045</v>
      </c>
      <c r="N29" s="93">
        <f>(((('Indicator 0'!$P$20*'Indicator 0'!P9)+(Abrasion_indicator!$L$30*Abrasion_indicator!P9))/('Indicator 0'!P9+Abrasion_indicator!P9))*'Wellbeing Base'!P9)*'Ecosystem Area'!$J25/10000</f>
        <v>11.037987917659393</v>
      </c>
      <c r="O29" s="93">
        <f>(((('Indicator 0'!$P$20*'Indicator 0'!Q9)+(Abrasion_indicator!$L$30*Abrasion_indicator!Q9))/('Indicator 0'!Q9+Abrasion_indicator!Q9))*'Wellbeing Base'!Q9)*'Ecosystem Area'!$J25/10000</f>
        <v>10.952439133768554</v>
      </c>
      <c r="P29" s="70">
        <f t="shared" si="2"/>
        <v>770.11844214212931</v>
      </c>
    </row>
    <row r="30" spans="2:16">
      <c r="B30" s="102"/>
      <c r="C30" s="80" t="s">
        <v>39</v>
      </c>
      <c r="D30" s="93">
        <f>(((('Indicator 0'!$P$20*'Indicator 0'!F10)+(Abrasion_indicator!$L$30*Abrasion_indicator!F10))/('Indicator 0'!F10+Abrasion_indicator!F10))*'Wellbeing Base'!F10)*'Ecosystem Area'!$J26/10000</f>
        <v>0</v>
      </c>
      <c r="E30" s="93">
        <f>(((('Indicator 0'!$P$20*'Indicator 0'!G10)+(Abrasion_indicator!$L$30*Abrasion_indicator!G10))/('Indicator 0'!G10+Abrasion_indicator!G10))*'Wellbeing Base'!G10)*'Ecosystem Area'!$J26/10000</f>
        <v>19.618442391638855</v>
      </c>
      <c r="F30" s="93">
        <f>(((('Indicator 0'!$P$20*'Indicator 0'!H10)+(Abrasion_indicator!$L$30*Abrasion_indicator!H10))/('Indicator 0'!H10+Abrasion_indicator!H10))*'Wellbeing Base'!H10)*'Ecosystem Area'!$J26/10000</f>
        <v>3.9342019285880507</v>
      </c>
      <c r="G30" s="93">
        <f>(((('Indicator 0'!$P$20*'Indicator 0'!I10)+(Abrasion_indicator!$L$30*Abrasion_indicator!I10))/('Indicator 0'!I10+Abrasion_indicator!I10))*'Wellbeing Base'!I10)*'Ecosystem Area'!$J26/10000</f>
        <v>7.8428681288549766</v>
      </c>
      <c r="H30" s="93">
        <f>(((('Indicator 0'!$P$20*'Indicator 0'!J10)+(Abrasion_indicator!$L$30*Abrasion_indicator!J10))/('Indicator 0'!J10+Abrasion_indicator!J10))*'Wellbeing Base'!J10)*'Ecosystem Area'!$J26/10000</f>
        <v>4.6045191988917047</v>
      </c>
      <c r="I30" s="93">
        <f>(((('Indicator 0'!$P$20*'Indicator 0'!K10)+(Abrasion_indicator!$L$30*Abrasion_indicator!K10))/('Indicator 0'!K10+Abrasion_indicator!K10))*'Wellbeing Base'!K10)*'Ecosystem Area'!$J26/10000</f>
        <v>6.6184743197231919</v>
      </c>
      <c r="J30" s="93">
        <f>(((('Indicator 0'!$P$20*'Indicator 0'!L10)+(Abrasion_indicator!$L$30*Abrasion_indicator!L10))/('Indicator 0'!L10+Abrasion_indicator!L10))*'Wellbeing Base'!L10)*'Ecosystem Area'!$J26/10000</f>
        <v>7.5350483648686426</v>
      </c>
      <c r="K30" s="93">
        <f>(((('Indicator 0'!$P$20*'Indicator 0'!M10)+(Abrasion_indicator!$L$30*Abrasion_indicator!M10))/('Indicator 0'!M10+Abrasion_indicator!M10))*'Wellbeing Base'!M10)*'Ecosystem Area'!$J26/10000</f>
        <v>135.80092235851265</v>
      </c>
      <c r="L30" s="93">
        <f>(((('Indicator 0'!$P$20*'Indicator 0'!N10)+(Abrasion_indicator!$L$30*Abrasion_indicator!N10))/('Indicator 0'!N10+Abrasion_indicator!N10))*'Wellbeing Base'!N10)*'Ecosystem Area'!$J26/10000</f>
        <v>262.90646951470717</v>
      </c>
      <c r="M30" s="93">
        <f>(((('Indicator 0'!$P$20*'Indicator 0'!O10)+(Abrasion_indicator!$L$30*Abrasion_indicator!O10))/('Indicator 0'!O10+Abrasion_indicator!O10))*'Wellbeing Base'!O10)*'Ecosystem Area'!$J26/10000</f>
        <v>158.40285831093377</v>
      </c>
      <c r="N30" s="93">
        <f>(((('Indicator 0'!$P$20*'Indicator 0'!P10)+(Abrasion_indicator!$L$30*Abrasion_indicator!P10))/('Indicator 0'!P10+Abrasion_indicator!P10))*'Wellbeing Base'!P10)*'Ecosystem Area'!$J26/10000</f>
        <v>8.9596571734782131</v>
      </c>
      <c r="O30" s="93">
        <f>(((('Indicator 0'!$P$20*'Indicator 0'!Q10)+(Abrasion_indicator!$L$30*Abrasion_indicator!Q10))/('Indicator 0'!Q10+Abrasion_indicator!Q10))*'Wellbeing Base'!Q10)*'Ecosystem Area'!$J26/10000</f>
        <v>8.8902162770949502</v>
      </c>
      <c r="P30" s="70">
        <f t="shared" si="2"/>
        <v>625.11367796729223</v>
      </c>
    </row>
    <row r="31" spans="2:16" ht="14.45" customHeight="1">
      <c r="B31" s="102" t="s">
        <v>40</v>
      </c>
      <c r="C31" s="80" t="s">
        <v>41</v>
      </c>
      <c r="D31" s="93">
        <f>(((('Indicator 0'!$P$20*'Indicator 0'!F11)+(Abrasion_indicator!$L$30*Abrasion_indicator!F11))/('Indicator 0'!F11+Abrasion_indicator!F11))*'Wellbeing Base'!F11)*'Ecosystem Area'!$J27/10000</f>
        <v>0</v>
      </c>
      <c r="E31" s="93">
        <f>(((('Indicator 0'!$P$20*'Indicator 0'!G11)+(Abrasion_indicator!$L$30*Abrasion_indicator!G11))/('Indicator 0'!G11+Abrasion_indicator!G11))*'Wellbeing Base'!G11)*'Ecosystem Area'!$J27/10000</f>
        <v>94.79827172635062</v>
      </c>
      <c r="F31" s="93">
        <f>(((('Indicator 0'!$P$20*'Indicator 0'!H11)+(Abrasion_indicator!$L$30*Abrasion_indicator!H11))/('Indicator 0'!H11+Abrasion_indicator!H11))*'Wellbeing Base'!H11)*'Ecosystem Area'!$J27/10000</f>
        <v>28.515684579391369</v>
      </c>
      <c r="G31" s="93">
        <f>(((('Indicator 0'!$P$20*'Indicator 0'!I11)+(Abrasion_indicator!$L$30*Abrasion_indicator!I11))/('Indicator 0'!I11+Abrasion_indicator!I11))*'Wellbeing Base'!I11)*'Ecosystem Area'!$J27/10000</f>
        <v>56.846282376881966</v>
      </c>
      <c r="H31" s="93">
        <f>(((('Indicator 0'!$P$20*'Indicator 0'!J11)+(Abrasion_indicator!$L$30*Abrasion_indicator!J11))/('Indicator 0'!J11+Abrasion_indicator!J11))*'Wellbeing Base'!J11)*'Ecosystem Area'!$J27/10000</f>
        <v>33.374244509729685</v>
      </c>
      <c r="I31" s="93">
        <f>(((('Indicator 0'!$P$20*'Indicator 0'!K11)+(Abrasion_indicator!$L$30*Abrasion_indicator!K11))/('Indicator 0'!K11+Abrasion_indicator!K11))*'Wellbeing Base'!K11)*'Ecosystem Area'!$J27/10000</f>
        <v>47.971692740683004</v>
      </c>
      <c r="J31" s="93">
        <f>(((('Indicator 0'!$P$20*'Indicator 0'!L11)+(Abrasion_indicator!$L$30*Abrasion_indicator!L11))/('Indicator 0'!L11+Abrasion_indicator!L11))*'Wellbeing Base'!L11)*'Ecosystem Area'!$J27/10000</f>
        <v>0</v>
      </c>
      <c r="K31" s="93">
        <f>(((('Indicator 0'!$P$20*'Indicator 0'!M11)+(Abrasion_indicator!$L$30*Abrasion_indicator!M11))/('Indicator 0'!M11+Abrasion_indicator!M11))*'Wellbeing Base'!M11)*'Ecosystem Area'!$J27/10000</f>
        <v>0</v>
      </c>
      <c r="L31" s="93">
        <f>(((('Indicator 0'!$P$20*'Indicator 0'!N11)+(Abrasion_indicator!$L$30*Abrasion_indicator!N11))/('Indicator 0'!N11+Abrasion_indicator!N11))*'Wellbeing Base'!N11)*'Ecosystem Area'!$J27/10000</f>
        <v>0</v>
      </c>
      <c r="M31" s="93">
        <f>(((('Indicator 0'!$P$20*'Indicator 0'!O11)+(Abrasion_indicator!$L$30*Abrasion_indicator!O11))/('Indicator 0'!O11+Abrasion_indicator!O11))*'Wellbeing Base'!O11)*'Ecosystem Area'!$J27/10000</f>
        <v>0</v>
      </c>
      <c r="N31" s="93">
        <f>(((('Indicator 0'!$P$20*'Indicator 0'!P11)+(Abrasion_indicator!$L$30*Abrasion_indicator!P11))/('Indicator 0'!P11+Abrasion_indicator!P11))*'Wellbeing Base'!P11)*'Ecosystem Area'!$J27/10000</f>
        <v>64.940936570096014</v>
      </c>
      <c r="O31" s="93">
        <f>(((('Indicator 0'!$P$20*'Indicator 0'!Q11)+(Abrasion_indicator!$L$30*Abrasion_indicator!Q11))/('Indicator 0'!Q11+Abrasion_indicator!Q11))*'Wellbeing Base'!Q11)*'Ecosystem Area'!$J27/10000</f>
        <v>64.437618556908518</v>
      </c>
      <c r="P31" s="70">
        <f t="shared" si="2"/>
        <v>390.88473106004119</v>
      </c>
    </row>
    <row r="32" spans="2:16">
      <c r="B32" s="102"/>
      <c r="C32" s="80" t="s">
        <v>42</v>
      </c>
      <c r="D32" s="93">
        <f>(((('Indicator 0'!$P$20*'Indicator 0'!F12)+(Abrasion_indicator!$L$30*Abrasion_indicator!F12))/('Indicator 0'!F12+Abrasion_indicator!F12))*'Wellbeing Base'!F12)*'Ecosystem Area'!$J28/10000</f>
        <v>0</v>
      </c>
      <c r="E32" s="93">
        <f>(((('Indicator 0'!$P$20*'Indicator 0'!G12)+(Abrasion_indicator!$L$30*Abrasion_indicator!G12))/('Indicator 0'!G12+Abrasion_indicator!G12))*'Wellbeing Base'!G12)*'Ecosystem Area'!$J28/10000</f>
        <v>146.17593604289053</v>
      </c>
      <c r="F32" s="93">
        <f>(((('Indicator 0'!$P$20*'Indicator 0'!H12)+(Abrasion_indicator!$L$30*Abrasion_indicator!H12))/('Indicator 0'!H12+Abrasion_indicator!H12))*'Wellbeing Base'!H12)*'Ecosystem Area'!$J28/10000</f>
        <v>43.970283522982299</v>
      </c>
      <c r="G32" s="93">
        <f>(((('Indicator 0'!$P$20*'Indicator 0'!I12)+(Abrasion_indicator!$L$30*Abrasion_indicator!I12))/('Indicator 0'!I12+Abrasion_indicator!I12))*'Wellbeing Base'!I12)*'Ecosystem Area'!$J28/10000</f>
        <v>87.655169083524797</v>
      </c>
      <c r="H32" s="93">
        <f>(((('Indicator 0'!$P$20*'Indicator 0'!J12)+(Abrasion_indicator!$L$30*Abrasion_indicator!J12))/('Indicator 0'!J12+Abrasion_indicator!J12))*'Wellbeing Base'!J12)*'Ecosystem Area'!$J28/10000</f>
        <v>51.462029234209986</v>
      </c>
      <c r="I32" s="93">
        <f>(((('Indicator 0'!$P$20*'Indicator 0'!K12)+(Abrasion_indicator!$L$30*Abrasion_indicator!K12))/('Indicator 0'!K12+Abrasion_indicator!K12))*'Wellbeing Base'!K12)*'Ecosystem Area'!$J28/10000</f>
        <v>73.970832613629767</v>
      </c>
      <c r="J32" s="93">
        <f>(((('Indicator 0'!$P$20*'Indicator 0'!L12)+(Abrasion_indicator!$L$30*Abrasion_indicator!L12))/('Indicator 0'!L12+Abrasion_indicator!L12))*'Wellbeing Base'!L12)*'Ecosystem Area'!$J28/10000</f>
        <v>84.214846867701439</v>
      </c>
      <c r="K32" s="93">
        <f>(((('Indicator 0'!$P$20*'Indicator 0'!M12)+(Abrasion_indicator!$L$30*Abrasion_indicator!M12))/('Indicator 0'!M12+Abrasion_indicator!M12))*'Wellbeing Base'!M12)*'Ecosystem Area'!$J28/10000</f>
        <v>0</v>
      </c>
      <c r="L32" s="93">
        <f>(((('Indicator 0'!$P$20*'Indicator 0'!N12)+(Abrasion_indicator!$L$30*Abrasion_indicator!N12))/('Indicator 0'!N12+Abrasion_indicator!N12))*'Wellbeing Base'!N12)*'Ecosystem Area'!$J28/10000</f>
        <v>0</v>
      </c>
      <c r="M32" s="93">
        <f>(((('Indicator 0'!$P$20*'Indicator 0'!O12)+(Abrasion_indicator!$L$30*Abrasion_indicator!O12))/('Indicator 0'!O12+Abrasion_indicator!O12))*'Wellbeing Base'!O12)*'Ecosystem Area'!$J28/10000</f>
        <v>0</v>
      </c>
      <c r="N32" s="93">
        <f>(((('Indicator 0'!$P$20*'Indicator 0'!P12)+(Abrasion_indicator!$L$30*Abrasion_indicator!P12))/('Indicator 0'!P12+Abrasion_indicator!P12))*'Wellbeing Base'!P12)*'Ecosystem Area'!$J28/10000</f>
        <v>100.13686977372494</v>
      </c>
      <c r="O32" s="93">
        <f>(((('Indicator 0'!$P$20*'Indicator 0'!Q12)+(Abrasion_indicator!$L$30*Abrasion_indicator!Q12))/('Indicator 0'!Q12+Abrasion_indicator!Q12))*'Wellbeing Base'!Q12)*'Ecosystem Area'!$J28/10000</f>
        <v>99.360769319939166</v>
      </c>
      <c r="P32" s="70">
        <f t="shared" si="2"/>
        <v>686.94673645860291</v>
      </c>
    </row>
    <row r="33" spans="2:16">
      <c r="B33" s="102"/>
      <c r="C33" s="80" t="s">
        <v>43</v>
      </c>
      <c r="D33" s="93">
        <f>(((('Indicator 0'!$P$20*'Indicator 0'!F13)+(Abrasion_indicator!$L$30*Abrasion_indicator!F13))/('Indicator 0'!F13+Abrasion_indicator!F13))*'Wellbeing Base'!F13)*'Ecosystem Area'!$J29/10000</f>
        <v>0</v>
      </c>
      <c r="E33" s="93">
        <f>(((('Indicator 0'!$P$20*'Indicator 0'!G13)+(Abrasion_indicator!$L$30*Abrasion_indicator!G13))/('Indicator 0'!G13+Abrasion_indicator!G13))*'Wellbeing Base'!G13)*'Ecosystem Area'!$J29/10000</f>
        <v>618.71759096897574</v>
      </c>
      <c r="F33" s="93">
        <f>(((('Indicator 0'!$P$20*'Indicator 0'!H13)+(Abrasion_indicator!$L$30*Abrasion_indicator!H13))/('Indicator 0'!H13+Abrasion_indicator!H13))*'Wellbeing Base'!H13)*'Ecosystem Area'!$J29/10000</f>
        <v>372.22525994401678</v>
      </c>
      <c r="G33" s="93">
        <f>(((('Indicator 0'!$P$20*'Indicator 0'!I13)+(Abrasion_indicator!$L$30*Abrasion_indicator!I13))/('Indicator 0'!I13+Abrasion_indicator!I13))*'Wellbeing Base'!I13)*'Ecosystem Area'!$J29/10000</f>
        <v>371.01725851390188</v>
      </c>
      <c r="H33" s="93">
        <f>(((('Indicator 0'!$P$20*'Indicator 0'!J13)+(Abrasion_indicator!$L$30*Abrasion_indicator!J13))/('Indicator 0'!J13+Abrasion_indicator!J13))*'Wellbeing Base'!J13)*'Ecosystem Area'!$J29/10000</f>
        <v>217.82287574900744</v>
      </c>
      <c r="I33" s="93">
        <f>(((('Indicator 0'!$P$20*'Indicator 0'!K13)+(Abrasion_indicator!$L$30*Abrasion_indicator!K13))/('Indicator 0'!K13+Abrasion_indicator!K13))*'Wellbeing Base'!K13)*'Ecosystem Area'!$J29/10000</f>
        <v>313.0956886313046</v>
      </c>
      <c r="J33" s="93">
        <f>(((('Indicator 0'!$P$20*'Indicator 0'!L13)+(Abrasion_indicator!$L$30*Abrasion_indicator!L13))/('Indicator 0'!L13+Abrasion_indicator!L13))*'Wellbeing Base'!L13)*'Ecosystem Area'!$J29/10000</f>
        <v>356.45543711460726</v>
      </c>
      <c r="K33" s="93">
        <f>(((('Indicator 0'!$P$20*'Indicator 0'!M13)+(Abrasion_indicator!$L$30*Abrasion_indicator!M13))/('Indicator 0'!M13+Abrasion_indicator!M13))*'Wellbeing Base'!M13)*'Ecosystem Area'!$J29/10000</f>
        <v>0</v>
      </c>
      <c r="L33" s="93">
        <f>(((('Indicator 0'!$P$20*'Indicator 0'!N13)+(Abrasion_indicator!$L$30*Abrasion_indicator!N13))/('Indicator 0'!N13+Abrasion_indicator!N13))*'Wellbeing Base'!N13)*'Ecosystem Area'!$J29/10000</f>
        <v>0</v>
      </c>
      <c r="M33" s="93">
        <f>(((('Indicator 0'!$P$20*'Indicator 0'!O13)+(Abrasion_indicator!$L$30*Abrasion_indicator!O13))/('Indicator 0'!O13+Abrasion_indicator!O13))*'Wellbeing Base'!O13)*'Ecosystem Area'!$J29/10000</f>
        <v>0</v>
      </c>
      <c r="N33" s="93">
        <f>(((('Indicator 0'!$P$20*'Indicator 0'!P13)+(Abrasion_indicator!$L$30*Abrasion_indicator!P13))/('Indicator 0'!P13+Abrasion_indicator!P13))*'Wellbeing Base'!P13)*'Ecosystem Area'!$J29/10000</f>
        <v>423.84844257398191</v>
      </c>
      <c r="O33" s="93">
        <f>(((('Indicator 0'!$P$20*'Indicator 0'!Q13)+(Abrasion_indicator!$L$30*Abrasion_indicator!Q13))/('Indicator 0'!Q13+Abrasion_indicator!Q13))*'Wellbeing Base'!Q13)*'Ecosystem Area'!$J29/10000</f>
        <v>420.56344905100309</v>
      </c>
      <c r="P33" s="70">
        <f t="shared" si="2"/>
        <v>3093.746002546799</v>
      </c>
    </row>
    <row r="34" spans="2:16">
      <c r="B34" s="102"/>
      <c r="C34" s="80" t="s">
        <v>44</v>
      </c>
      <c r="D34" s="93">
        <f>(((('Indicator 0'!$P$20*'Indicator 0'!F14)+(Abrasion_indicator!$L$30*Abrasion_indicator!F14))/('Indicator 0'!F14+Abrasion_indicator!F14))*'Wellbeing Base'!F14)*'Ecosystem Area'!$J30/10000</f>
        <v>0</v>
      </c>
      <c r="E34" s="93">
        <f>(((('Indicator 0'!$P$20*'Indicator 0'!G14)+(Abrasion_indicator!$L$30*Abrasion_indicator!G14))/('Indicator 0'!G14+Abrasion_indicator!G14))*'Wellbeing Base'!G14)*'Ecosystem Area'!$J30/10000</f>
        <v>0.85326355845099078</v>
      </c>
      <c r="F34" s="93">
        <f>(((('Indicator 0'!$P$20*'Indicator 0'!H14)+(Abrasion_indicator!$L$30*Abrasion_indicator!H14))/('Indicator 0'!H14+Abrasion_indicator!H14))*'Wellbeing Base'!H14)*'Ecosystem Area'!$J30/10000</f>
        <v>0.51332991736629419</v>
      </c>
      <c r="G34" s="93">
        <f>(((('Indicator 0'!$P$20*'Indicator 0'!I14)+(Abrasion_indicator!$L$30*Abrasion_indicator!I14))/('Indicator 0'!I14+Abrasion_indicator!I14))*'Wellbeing Base'!I14)*'Ecosystem Area'!$J30/10000</f>
        <v>0.51166398186693396</v>
      </c>
      <c r="H34" s="93">
        <f>(((('Indicator 0'!$P$20*'Indicator 0'!J14)+(Abrasion_indicator!$L$30*Abrasion_indicator!J14))/('Indicator 0'!J14+Abrasion_indicator!J14))*'Wellbeing Base'!J14)*'Ecosystem Area'!$J30/10000</f>
        <v>0.30039605271695874</v>
      </c>
      <c r="I34" s="93">
        <f>(((('Indicator 0'!$P$20*'Indicator 0'!K14)+(Abrasion_indicator!$L$30*Abrasion_indicator!K14))/('Indicator 0'!K14+Abrasion_indicator!K14))*'Wellbeing Base'!K14)*'Ecosystem Area'!$J30/10000</f>
        <v>0.43178526894446456</v>
      </c>
      <c r="J34" s="93">
        <f>(((('Indicator 0'!$P$20*'Indicator 0'!L14)+(Abrasion_indicator!$L$30*Abrasion_indicator!L14))/('Indicator 0'!L14+Abrasion_indicator!L14))*'Wellbeing Base'!L14)*'Ecosystem Area'!$J30/10000</f>
        <v>0.4915820062999699</v>
      </c>
      <c r="K34" s="93">
        <f>(((('Indicator 0'!$P$20*'Indicator 0'!M14)+(Abrasion_indicator!$L$30*Abrasion_indicator!M14))/('Indicator 0'!M14+Abrasion_indicator!M14))*'Wellbeing Base'!M14)*'Ecosystem Area'!$J30/10000</f>
        <v>8.8595701895734056</v>
      </c>
      <c r="L34" s="93">
        <f>(((('Indicator 0'!$P$20*'Indicator 0'!N14)+(Abrasion_indicator!$L$30*Abrasion_indicator!N14))/('Indicator 0'!N14+Abrasion_indicator!N14))*'Wellbeing Base'!N14)*'Ecosystem Area'!$J30/10000</f>
        <v>25.727789025718078</v>
      </c>
      <c r="M34" s="93">
        <f>(((('Indicator 0'!$P$20*'Indicator 0'!O14)+(Abrasion_indicator!$L$30*Abrasion_indicator!O14))/('Indicator 0'!O14+Abrasion_indicator!O14))*'Wellbeing Base'!O14)*'Ecosystem Area'!$J30/10000</f>
        <v>5.1670534229872951</v>
      </c>
      <c r="N34" s="93">
        <f>(((('Indicator 0'!$P$20*'Indicator 0'!P14)+(Abrasion_indicator!$L$30*Abrasion_indicator!P14))/('Indicator 0'!P14+Abrasion_indicator!P14))*'Wellbeing Base'!P14)*'Ecosystem Area'!$J30/10000</f>
        <v>0.58452262491550966</v>
      </c>
      <c r="O34" s="93">
        <f>(((('Indicator 0'!$P$20*'Indicator 0'!Q14)+(Abrasion_indicator!$L$30*Abrasion_indicator!Q14))/('Indicator 0'!Q14+Abrasion_indicator!Q14))*'Wellbeing Base'!Q14)*'Ecosystem Area'!$J30/10000</f>
        <v>0.57999234275799771</v>
      </c>
      <c r="P34" s="70">
        <f t="shared" si="2"/>
        <v>44.020948391597891</v>
      </c>
    </row>
    <row r="35" spans="2:16">
      <c r="B35" s="102"/>
      <c r="C35" s="80" t="s">
        <v>45</v>
      </c>
      <c r="D35" s="93">
        <f>(((('Indicator 0'!$P$20*'Indicator 0'!F15)+(Abrasion_indicator!$L$30*Abrasion_indicator!F15))/('Indicator 0'!F15+Abrasion_indicator!F15))*'Wellbeing Base'!F15)*'Ecosystem Area'!$J31/10000</f>
        <v>0</v>
      </c>
      <c r="E35" s="93">
        <f>(((('Indicator 0'!$P$20*'Indicator 0'!G15)+(Abrasion_indicator!$L$30*Abrasion_indicator!G15))/('Indicator 0'!G15+Abrasion_indicator!G15))*'Wellbeing Base'!G15)*'Ecosystem Area'!$J31/10000</f>
        <v>24.560895806451523</v>
      </c>
      <c r="F35" s="93">
        <f>(((('Indicator 0'!$P$20*'Indicator 0'!H15)+(Abrasion_indicator!$L$30*Abrasion_indicator!H15))/('Indicator 0'!H15+Abrasion_indicator!H15))*'Wellbeing Base'!H15)*'Ecosystem Area'!$J31/10000</f>
        <v>14.776023761821159</v>
      </c>
      <c r="G35" s="93">
        <f>(((('Indicator 0'!$P$20*'Indicator 0'!I15)+(Abrasion_indicator!$L$30*Abrasion_indicator!I15))/('Indicator 0'!I15+Abrasion_indicator!I15))*'Wellbeing Base'!I15)*'Ecosystem Area'!$J31/10000</f>
        <v>14.728070385850986</v>
      </c>
      <c r="H35" s="93">
        <f>(((('Indicator 0'!$P$20*'Indicator 0'!J15)+(Abrasion_indicator!$L$30*Abrasion_indicator!J15))/('Indicator 0'!J15+Abrasion_indicator!J15))*'Wellbeing Base'!J15)*'Ecosystem Area'!$J31/10000</f>
        <v>8.6467962663781268</v>
      </c>
      <c r="I35" s="93">
        <f>(((('Indicator 0'!$P$20*'Indicator 0'!K15)+(Abrasion_indicator!$L$30*Abrasion_indicator!K15))/('Indicator 0'!K15+Abrasion_indicator!K15))*'Wellbeing Base'!K15)*'Ecosystem Area'!$J31/10000</f>
        <v>12.428789318692987</v>
      </c>
      <c r="J35" s="93">
        <f>(((('Indicator 0'!$P$20*'Indicator 0'!L15)+(Abrasion_indicator!$L$30*Abrasion_indicator!L15))/('Indicator 0'!L15+Abrasion_indicator!L15))*'Wellbeing Base'!L15)*'Ecosystem Area'!$J31/10000</f>
        <v>0</v>
      </c>
      <c r="K35" s="93">
        <f>(((('Indicator 0'!$P$20*'Indicator 0'!M15)+(Abrasion_indicator!$L$30*Abrasion_indicator!M15))/('Indicator 0'!M15+Abrasion_indicator!M15))*'Wellbeing Base'!M15)*'Ecosystem Area'!$J31/10000</f>
        <v>0</v>
      </c>
      <c r="L35" s="93">
        <f>(((('Indicator 0'!$P$20*'Indicator 0'!N15)+(Abrasion_indicator!$L$30*Abrasion_indicator!N15))/('Indicator 0'!N15+Abrasion_indicator!N15))*'Wellbeing Base'!N15)*'Ecosystem Area'!$J31/10000</f>
        <v>0</v>
      </c>
      <c r="M35" s="93">
        <f>(((('Indicator 0'!$P$20*'Indicator 0'!O15)+(Abrasion_indicator!$L$30*Abrasion_indicator!O15))/('Indicator 0'!O15+Abrasion_indicator!O15))*'Wellbeing Base'!O15)*'Ecosystem Area'!$J31/10000</f>
        <v>0</v>
      </c>
      <c r="N35" s="93">
        <f>(((('Indicator 0'!$P$20*'Indicator 0'!P15)+(Abrasion_indicator!$L$30*Abrasion_indicator!P15))/('Indicator 0'!P15+Abrasion_indicator!P15))*'Wellbeing Base'!P15)*'Ecosystem Area'!$J31/10000</f>
        <v>16.825281174700454</v>
      </c>
      <c r="O35" s="93">
        <f>(((('Indicator 0'!$P$20*'Indicator 0'!Q15)+(Abrasion_indicator!$L$30*Abrasion_indicator!Q15))/('Indicator 0'!Q15+Abrasion_indicator!Q15))*'Wellbeing Base'!Q15)*'Ecosystem Area'!$J31/10000</f>
        <v>16.694878572898883</v>
      </c>
      <c r="P35" s="70">
        <f t="shared" si="2"/>
        <v>108.66073528679412</v>
      </c>
    </row>
    <row r="36" spans="2:16">
      <c r="B36" s="102"/>
      <c r="C36" s="80" t="s">
        <v>46</v>
      </c>
      <c r="D36" s="93">
        <f>(((('Indicator 0'!$P$20*'Indicator 0'!F16)+(Abrasion_indicator!$L$30*Abrasion_indicator!F16))/('Indicator 0'!F16+Abrasion_indicator!F16))*'Wellbeing Base'!F16)*'Ecosystem Area'!$J32/10000</f>
        <v>0</v>
      </c>
      <c r="E36" s="93">
        <f>(((('Indicator 0'!$P$20*'Indicator 0'!G16)+(Abrasion_indicator!$L$30*Abrasion_indicator!G16))/('Indicator 0'!G16+Abrasion_indicator!G16))*'Wellbeing Base'!G16)*'Ecosystem Area'!$J32/10000</f>
        <v>3.0442839893001192</v>
      </c>
      <c r="F36" s="93">
        <f>(((('Indicator 0'!$P$20*'Indicator 0'!H16)+(Abrasion_indicator!$L$30*Abrasion_indicator!H16))/('Indicator 0'!H16+Abrasion_indicator!H16))*'Wellbeing Base'!H16)*'Ecosystem Area'!$J32/10000</f>
        <v>2.7471969824374982</v>
      </c>
      <c r="G36" s="93">
        <f>(((('Indicator 0'!$P$20*'Indicator 0'!I16)+(Abrasion_indicator!$L$30*Abrasion_indicator!I16))/('Indicator 0'!I16+Abrasion_indicator!I16))*'Wellbeing Base'!I16)*'Ecosystem Area'!$J32/10000</f>
        <v>5.4765627307234457</v>
      </c>
      <c r="H36" s="93">
        <f>(((('Indicator 0'!$P$20*'Indicator 0'!J16)+(Abrasion_indicator!$L$30*Abrasion_indicator!J16))/('Indicator 0'!J16+Abrasion_indicator!J16))*'Wellbeing Base'!J16)*'Ecosystem Area'!$J32/10000</f>
        <v>1.0717566508938374</v>
      </c>
      <c r="I36" s="93">
        <f>(((('Indicator 0'!$P$20*'Indicator 0'!K16)+(Abrasion_indicator!$L$30*Abrasion_indicator!K16))/('Indicator 0'!K16+Abrasion_indicator!K16))*'Wellbeing Base'!K16)*'Ecosystem Area'!$J32/10000</f>
        <v>2.3107930159051433</v>
      </c>
      <c r="J36" s="93">
        <f>(((('Indicator 0'!$P$20*'Indicator 0'!L16)+(Abrasion_indicator!$L$30*Abrasion_indicator!L16))/('Indicator 0'!L16+Abrasion_indicator!L16))*'Wellbeing Base'!L16)*'Ecosystem Area'!$J32/10000</f>
        <v>2.6308082943161075</v>
      </c>
      <c r="K36" s="93">
        <f>(((('Indicator 0'!$P$20*'Indicator 0'!M16)+(Abrasion_indicator!$L$30*Abrasion_indicator!M16))/('Indicator 0'!M16+Abrasion_indicator!M16))*'Wellbeing Base'!M16)*'Ecosystem Area'!$J32/10000</f>
        <v>47.413921665356284</v>
      </c>
      <c r="L36" s="93">
        <f>(((('Indicator 0'!$P$20*'Indicator 0'!N16)+(Abrasion_indicator!$L$30*Abrasion_indicator!N16))/('Indicator 0'!N16+Abrasion_indicator!N16))*'Wellbeing Base'!N16)*'Ecosystem Area'!$J32/10000</f>
        <v>61.194610141538121</v>
      </c>
      <c r="M36" s="93">
        <f>(((('Indicator 0'!$P$20*'Indicator 0'!O16)+(Abrasion_indicator!$L$30*Abrasion_indicator!O16))/('Indicator 0'!O16+Abrasion_indicator!O16))*'Wellbeing Base'!O16)*'Ecosystem Area'!$J32/10000</f>
        <v>36.870150732827959</v>
      </c>
      <c r="N36" s="93">
        <f>(((('Indicator 0'!$P$20*'Indicator 0'!P16)+(Abrasion_indicator!$L$30*Abrasion_indicator!P16))/('Indicator 0'!P16+Abrasion_indicator!P16))*'Wellbeing Base'!P16)*'Ecosystem Area'!$J32/10000</f>
        <v>2.0854668534589389</v>
      </c>
      <c r="O36" s="93">
        <f>(((('Indicator 0'!$P$20*'Indicator 0'!Q16)+(Abrasion_indicator!$L$30*Abrasion_indicator!Q16))/('Indicator 0'!Q16+Abrasion_indicator!Q16))*'Wellbeing Base'!Q16)*'Ecosystem Area'!$J32/10000</f>
        <v>4.1386073165487334</v>
      </c>
      <c r="P36" s="70">
        <f t="shared" si="2"/>
        <v>168.98415837330617</v>
      </c>
    </row>
    <row r="37" spans="2:16">
      <c r="D37" s="70">
        <f t="shared" ref="D37:P37" si="3">SUM(D24:D36)</f>
        <v>961.24612886499949</v>
      </c>
      <c r="E37" s="70">
        <f t="shared" si="3"/>
        <v>961.24612886499938</v>
      </c>
      <c r="F37" s="70">
        <f t="shared" si="3"/>
        <v>474.68944635308605</v>
      </c>
      <c r="G37" s="70">
        <f t="shared" si="3"/>
        <v>569.62733562370329</v>
      </c>
      <c r="H37" s="70">
        <f t="shared" si="3"/>
        <v>332.28261244716032</v>
      </c>
      <c r="I37" s="70">
        <f t="shared" si="3"/>
        <v>474.68944635308605</v>
      </c>
      <c r="J37" s="70">
        <f t="shared" si="3"/>
        <v>474.68944635308605</v>
      </c>
      <c r="K37" s="70">
        <f t="shared" si="3"/>
        <v>569.6273356237034</v>
      </c>
      <c r="L37" s="70">
        <f t="shared" si="3"/>
        <v>949.37889270617222</v>
      </c>
      <c r="M37" s="70">
        <f t="shared" si="3"/>
        <v>640.83075257666633</v>
      </c>
      <c r="N37" s="70">
        <f t="shared" si="3"/>
        <v>640.8307525766661</v>
      </c>
      <c r="O37" s="70">
        <f t="shared" si="3"/>
        <v>640.83075257666621</v>
      </c>
      <c r="P37" s="70">
        <f t="shared" si="3"/>
        <v>7689.969030919995</v>
      </c>
    </row>
  </sheetData>
  <sheetProtection password="E678" sheet="1" objects="1" scenarios="1"/>
  <mergeCells count="14">
    <mergeCell ref="F2:L3"/>
    <mergeCell ref="M2:O3"/>
    <mergeCell ref="F21:L22"/>
    <mergeCell ref="M21:O22"/>
    <mergeCell ref="B31:B36"/>
    <mergeCell ref="B24:B26"/>
    <mergeCell ref="B27:B30"/>
    <mergeCell ref="B2:C4"/>
    <mergeCell ref="D2:E3"/>
    <mergeCell ref="D21:E22"/>
    <mergeCell ref="B5:B7"/>
    <mergeCell ref="B21:C23"/>
    <mergeCell ref="B8:B11"/>
    <mergeCell ref="B12:B1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abSelected="1" zoomScale="90" zoomScaleNormal="90" workbookViewId="0">
      <selection activeCell="K29" sqref="K29"/>
    </sheetView>
  </sheetViews>
  <sheetFormatPr defaultRowHeight="15"/>
  <cols>
    <col min="2" max="2" width="11.42578125" customWidth="1"/>
    <col min="3" max="3" width="11.28515625" customWidth="1"/>
    <col min="4" max="4" width="11.140625" customWidth="1"/>
    <col min="5" max="5" width="10.28515625" customWidth="1"/>
  </cols>
  <sheetData>
    <row r="1" spans="1:6">
      <c r="A1" t="s">
        <v>74</v>
      </c>
      <c r="B1" t="s">
        <v>90</v>
      </c>
      <c r="C1" t="s">
        <v>91</v>
      </c>
    </row>
    <row r="2" spans="1:6">
      <c r="A2">
        <v>2010</v>
      </c>
      <c r="B2" s="64">
        <f>'2010'!P18/100</f>
        <v>100</v>
      </c>
      <c r="C2">
        <f>'2010'!P37/100</f>
        <v>100</v>
      </c>
      <c r="F2" s="60"/>
    </row>
    <row r="3" spans="1:6">
      <c r="A3">
        <v>2011</v>
      </c>
      <c r="B3" s="64">
        <f>'2011'!P18/100</f>
        <v>112.74265881903224</v>
      </c>
      <c r="C3">
        <f>'2011'!P37/100</f>
        <v>96.884264669763269</v>
      </c>
    </row>
    <row r="4" spans="1:6">
      <c r="A4" s="56">
        <v>2012</v>
      </c>
      <c r="B4" s="64">
        <f>'2012'!P18/100</f>
        <v>128.65728041039478</v>
      </c>
      <c r="C4">
        <f>'2012'!P37/100</f>
        <v>93.553502276336076</v>
      </c>
    </row>
    <row r="5" spans="1:6">
      <c r="A5" s="56">
        <v>2013</v>
      </c>
      <c r="B5" s="64">
        <f>'2013'!P18/100</f>
        <v>146.13020265435736</v>
      </c>
      <c r="C5">
        <f>'2013'!P37/100</f>
        <v>90.222739882908826</v>
      </c>
    </row>
    <row r="6" spans="1:6">
      <c r="A6" s="56">
        <v>2014</v>
      </c>
      <c r="B6" s="64">
        <f>'2014'!P18/100</f>
        <v>164.18692618470712</v>
      </c>
      <c r="C6">
        <f>'2014'!P37/100</f>
        <v>86.899680365881267</v>
      </c>
    </row>
    <row r="7" spans="1:6">
      <c r="A7" s="56">
        <v>2015</v>
      </c>
      <c r="B7" s="64">
        <f>'2015'!P18/100</f>
        <v>182.65090257084674</v>
      </c>
      <c r="C7">
        <f>'2015'!P37/100</f>
        <v>83.560309100655275</v>
      </c>
    </row>
    <row r="8" spans="1:6">
      <c r="A8" s="56">
        <v>2016</v>
      </c>
      <c r="B8" s="64">
        <f>'2016'!P18/100</f>
        <v>201.04943002697306</v>
      </c>
      <c r="C8">
        <f>'2016'!P37/100</f>
        <v>80.235828888186902</v>
      </c>
    </row>
    <row r="9" spans="1:6">
      <c r="A9" s="56">
        <v>2017</v>
      </c>
      <c r="B9" s="64">
        <f>'2017'!P18/100</f>
        <v>219.49891331339714</v>
      </c>
      <c r="C9">
        <f>'2017'!P37/100</f>
        <v>76.899690309199954</v>
      </c>
    </row>
    <row r="11" spans="1:6">
      <c r="C11" s="56"/>
    </row>
    <row r="13" spans="1:6">
      <c r="A13" s="65"/>
    </row>
    <row r="14" spans="1:6">
      <c r="A14" s="65"/>
    </row>
    <row r="15" spans="1:6">
      <c r="A15" s="65"/>
    </row>
    <row r="16" spans="1:6">
      <c r="A16" s="65"/>
    </row>
    <row r="17" spans="1:1">
      <c r="A17" s="65"/>
    </row>
    <row r="18" spans="1:1">
      <c r="A18" s="65"/>
    </row>
    <row r="19" spans="1:1">
      <c r="A19" s="65"/>
    </row>
    <row r="20" spans="1:1">
      <c r="A20" s="65"/>
    </row>
    <row r="21" spans="1:1">
      <c r="A21" s="65"/>
    </row>
    <row r="24" spans="1:1">
      <c r="A24" s="65"/>
    </row>
    <row r="25" spans="1:1">
      <c r="A25" s="65"/>
    </row>
    <row r="26" spans="1:1">
      <c r="A26" s="65"/>
    </row>
    <row r="27" spans="1:1">
      <c r="A27" s="65"/>
    </row>
    <row r="28" spans="1:1">
      <c r="A28" s="65"/>
    </row>
    <row r="29" spans="1:1">
      <c r="A29" s="65"/>
    </row>
    <row r="30" spans="1:1">
      <c r="A30" s="65"/>
    </row>
    <row r="31" spans="1:1">
      <c r="A31" s="65"/>
    </row>
    <row r="32" spans="1:1">
      <c r="A32" s="65"/>
    </row>
  </sheetData>
  <sheetProtection password="E678" sheet="1" objects="1" scenarios="1"/>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zoomScale="80" zoomScaleNormal="80" workbookViewId="0">
      <selection activeCell="D21" sqref="D21:O23"/>
    </sheetView>
  </sheetViews>
  <sheetFormatPr defaultColWidth="9.140625" defaultRowHeight="15"/>
  <cols>
    <col min="1" max="2" width="2" style="65" customWidth="1"/>
    <col min="3" max="3" width="2" style="51" customWidth="1"/>
    <col min="4" max="4" width="15.7109375" style="51" customWidth="1"/>
    <col min="5" max="5" width="48.7109375" style="51" customWidth="1"/>
    <col min="6" max="16384" width="9.140625" style="51"/>
  </cols>
  <sheetData>
    <row r="1" spans="4:18">
      <c r="D1" s="107" t="s">
        <v>62</v>
      </c>
      <c r="E1" s="105"/>
      <c r="F1" s="103" t="s">
        <v>0</v>
      </c>
      <c r="G1" s="103"/>
      <c r="H1" s="103" t="s">
        <v>1</v>
      </c>
      <c r="I1" s="103"/>
      <c r="J1" s="103"/>
      <c r="K1" s="103"/>
      <c r="L1" s="103"/>
      <c r="M1" s="103"/>
      <c r="N1" s="103"/>
      <c r="O1" s="103" t="s">
        <v>2</v>
      </c>
      <c r="P1" s="103"/>
      <c r="Q1" s="103"/>
      <c r="R1" s="51" t="s">
        <v>66</v>
      </c>
    </row>
    <row r="2" spans="4:18">
      <c r="D2" s="105"/>
      <c r="E2" s="105"/>
      <c r="F2" s="103"/>
      <c r="G2" s="103"/>
      <c r="H2" s="103"/>
      <c r="I2" s="103"/>
      <c r="J2" s="103"/>
      <c r="K2" s="103"/>
      <c r="L2" s="103"/>
      <c r="M2" s="103"/>
      <c r="N2" s="103"/>
      <c r="O2" s="103"/>
      <c r="P2" s="103"/>
      <c r="Q2" s="103"/>
    </row>
    <row r="3" spans="4:18" ht="138">
      <c r="D3" s="105"/>
      <c r="E3" s="105"/>
      <c r="F3" s="97" t="s">
        <v>102</v>
      </c>
      <c r="G3" s="97" t="s">
        <v>103</v>
      </c>
      <c r="H3" s="97" t="s">
        <v>104</v>
      </c>
      <c r="I3" s="97" t="s">
        <v>105</v>
      </c>
      <c r="J3" s="97" t="s">
        <v>106</v>
      </c>
      <c r="K3" s="97" t="s">
        <v>107</v>
      </c>
      <c r="L3" s="97" t="s">
        <v>108</v>
      </c>
      <c r="M3" s="97" t="s">
        <v>12</v>
      </c>
      <c r="N3" s="97" t="s">
        <v>109</v>
      </c>
      <c r="O3" s="97" t="s">
        <v>110</v>
      </c>
      <c r="P3" s="97" t="s">
        <v>111</v>
      </c>
      <c r="Q3" s="97" t="s">
        <v>112</v>
      </c>
    </row>
    <row r="4" spans="4:18">
      <c r="D4" s="102" t="s">
        <v>36</v>
      </c>
      <c r="E4" s="80" t="s">
        <v>17</v>
      </c>
      <c r="F4" s="93">
        <v>1.0000000000000001E-37</v>
      </c>
      <c r="G4" s="93">
        <v>1.0000000000000001E-37</v>
      </c>
      <c r="H4" s="93">
        <v>1.0000000000000001E-37</v>
      </c>
      <c r="I4" s="93">
        <v>1.0000000000000001E-37</v>
      </c>
      <c r="J4" s="93">
        <v>1.0000000000000001E-37</v>
      </c>
      <c r="K4" s="93">
        <v>1.0000000000000001E-37</v>
      </c>
      <c r="L4" s="93">
        <v>1.0000000000000001E-37</v>
      </c>
      <c r="M4" s="93">
        <v>1.0000000000000001E-37</v>
      </c>
      <c r="N4" s="93">
        <v>1.0000000000000001E-37</v>
      </c>
      <c r="O4" s="93">
        <v>1.0000000000000001E-37</v>
      </c>
      <c r="P4" s="93">
        <v>1.0000000000000001E-37</v>
      </c>
      <c r="Q4" s="93">
        <v>1.0000000000000001E-37</v>
      </c>
    </row>
    <row r="5" spans="4:18">
      <c r="D5" s="102"/>
      <c r="E5" s="80" t="s">
        <v>18</v>
      </c>
      <c r="F5" s="93">
        <v>1.0000000000000001E-37</v>
      </c>
      <c r="G5" s="93">
        <v>1.0000000000000001E-37</v>
      </c>
      <c r="H5" s="93">
        <v>1.0000000000000001E-37</v>
      </c>
      <c r="I5" s="93">
        <v>1.0000000000000001E-37</v>
      </c>
      <c r="J5" s="93">
        <v>1.0000000000000001E-37</v>
      </c>
      <c r="K5" s="93">
        <v>1.0000000000000001E-37</v>
      </c>
      <c r="L5" s="93">
        <v>1.0000000000000001E-37</v>
      </c>
      <c r="M5" s="93">
        <v>1.0000000000000001E-37</v>
      </c>
      <c r="N5" s="93">
        <v>1.0000000000000001E-37</v>
      </c>
      <c r="O5" s="93">
        <v>1.0000000000000001E-37</v>
      </c>
      <c r="P5" s="93">
        <v>1.0000000000000001E-37</v>
      </c>
      <c r="Q5" s="93">
        <v>1.0000000000000001E-37</v>
      </c>
    </row>
    <row r="6" spans="4:18">
      <c r="D6" s="102"/>
      <c r="E6" s="80" t="s">
        <v>19</v>
      </c>
      <c r="F6" s="93">
        <v>1.0000000000000001E-37</v>
      </c>
      <c r="G6" s="93">
        <v>1.0000000000000001E-37</v>
      </c>
      <c r="H6" s="93">
        <v>1.0000000000000001E-37</v>
      </c>
      <c r="I6" s="93">
        <v>1.0000000000000001E-37</v>
      </c>
      <c r="J6" s="93">
        <v>1.0000000000000001E-37</v>
      </c>
      <c r="K6" s="93">
        <v>1.0000000000000001E-37</v>
      </c>
      <c r="L6" s="93">
        <v>1.0000000000000001E-37</v>
      </c>
      <c r="M6" s="93">
        <v>1.0000000000000001E-37</v>
      </c>
      <c r="N6" s="93">
        <v>1.0000000000000001E-37</v>
      </c>
      <c r="O6" s="93">
        <v>1.0000000000000001E-37</v>
      </c>
      <c r="P6" s="93">
        <v>1.0000000000000001E-37</v>
      </c>
      <c r="Q6" s="93">
        <v>1.0000000000000001E-37</v>
      </c>
    </row>
    <row r="7" spans="4:18">
      <c r="D7" s="102" t="s">
        <v>37</v>
      </c>
      <c r="E7" s="80" t="s">
        <v>20</v>
      </c>
      <c r="F7" s="93">
        <v>1.0000000000000001E-37</v>
      </c>
      <c r="G7" s="93">
        <v>1.0000000000000001E-37</v>
      </c>
      <c r="H7" s="93">
        <v>1.0000000000000001E-37</v>
      </c>
      <c r="I7" s="93">
        <v>1.0000000000000001E-37</v>
      </c>
      <c r="J7" s="93">
        <v>1.0000000000000001E-37</v>
      </c>
      <c r="K7" s="93">
        <v>1.0000000000000001E-37</v>
      </c>
      <c r="L7" s="93">
        <v>1.0000000000000001E-37</v>
      </c>
      <c r="M7" s="93">
        <v>1.0000000000000001E-37</v>
      </c>
      <c r="N7" s="93">
        <v>1.0000000000000001E-37</v>
      </c>
      <c r="O7" s="93">
        <v>1.0000000000000001E-37</v>
      </c>
      <c r="P7" s="93">
        <v>1.0000000000000001E-37</v>
      </c>
      <c r="Q7" s="93">
        <v>1.0000000000000001E-37</v>
      </c>
    </row>
    <row r="8" spans="4:18">
      <c r="D8" s="102"/>
      <c r="E8" s="80" t="s">
        <v>38</v>
      </c>
      <c r="F8" s="93">
        <v>1.0000000000000001E-37</v>
      </c>
      <c r="G8" s="93">
        <v>1.0000000000000001E-37</v>
      </c>
      <c r="H8" s="93">
        <v>1.0000000000000001E-37</v>
      </c>
      <c r="I8" s="93">
        <v>1.0000000000000001E-37</v>
      </c>
      <c r="J8" s="93">
        <v>1.0000000000000001E-37</v>
      </c>
      <c r="K8" s="93">
        <v>1.0000000000000001E-37</v>
      </c>
      <c r="L8" s="93">
        <v>1.0000000000000001E-37</v>
      </c>
      <c r="M8" s="93">
        <v>1.0000000000000001E-37</v>
      </c>
      <c r="N8" s="93">
        <v>1.0000000000000001E-37</v>
      </c>
      <c r="O8" s="93">
        <v>1.0000000000000001E-37</v>
      </c>
      <c r="P8" s="93">
        <v>1.0000000000000001E-37</v>
      </c>
      <c r="Q8" s="93">
        <v>1.0000000000000001E-37</v>
      </c>
    </row>
    <row r="9" spans="4:18">
      <c r="D9" s="102"/>
      <c r="E9" s="80" t="s">
        <v>21</v>
      </c>
      <c r="F9" s="93">
        <v>1.0000000000000001E-37</v>
      </c>
      <c r="G9" s="93">
        <v>1.0000000000000001E-37</v>
      </c>
      <c r="H9" s="93">
        <v>1.0000000000000001E-37</v>
      </c>
      <c r="I9" s="93">
        <v>1.0000000000000001E-37</v>
      </c>
      <c r="J9" s="93">
        <v>1.0000000000000001E-37</v>
      </c>
      <c r="K9" s="93">
        <v>1.0000000000000001E-37</v>
      </c>
      <c r="L9" s="93">
        <v>1.0000000000000001E-37</v>
      </c>
      <c r="M9" s="93">
        <v>1.0000000000000001E-37</v>
      </c>
      <c r="N9" s="93">
        <v>1.0000000000000001E-37</v>
      </c>
      <c r="O9" s="93">
        <v>1.0000000000000001E-37</v>
      </c>
      <c r="P9" s="93">
        <v>1.0000000000000001E-37</v>
      </c>
      <c r="Q9" s="93">
        <v>1.0000000000000001E-37</v>
      </c>
    </row>
    <row r="10" spans="4:18">
      <c r="D10" s="102"/>
      <c r="E10" s="80" t="s">
        <v>39</v>
      </c>
      <c r="F10" s="93">
        <v>1.0000000000000001E-37</v>
      </c>
      <c r="G10" s="93">
        <v>1.0000000000000001E-37</v>
      </c>
      <c r="H10" s="93">
        <v>1.0000000000000001E-37</v>
      </c>
      <c r="I10" s="93">
        <v>1.0000000000000001E-37</v>
      </c>
      <c r="J10" s="93">
        <v>1.0000000000000001E-37</v>
      </c>
      <c r="K10" s="93">
        <v>1.0000000000000001E-37</v>
      </c>
      <c r="L10" s="93">
        <v>1.0000000000000001E-37</v>
      </c>
      <c r="M10" s="93">
        <v>1.0000000000000001E-37</v>
      </c>
      <c r="N10" s="93">
        <v>1.0000000000000001E-37</v>
      </c>
      <c r="O10" s="93">
        <v>1.0000000000000001E-37</v>
      </c>
      <c r="P10" s="93">
        <v>1.0000000000000001E-37</v>
      </c>
      <c r="Q10" s="93">
        <v>1.0000000000000001E-37</v>
      </c>
    </row>
    <row r="11" spans="4:18">
      <c r="D11" s="102" t="s">
        <v>40</v>
      </c>
      <c r="E11" s="80" t="s">
        <v>41</v>
      </c>
      <c r="F11" s="93">
        <v>1.0000000000000001E-37</v>
      </c>
      <c r="G11" s="93">
        <v>1.0000000000000001E-37</v>
      </c>
      <c r="H11" s="93">
        <v>1.0000000000000001E-37</v>
      </c>
      <c r="I11" s="93">
        <v>1.0000000000000001E-37</v>
      </c>
      <c r="J11" s="93">
        <v>1.0000000000000001E-37</v>
      </c>
      <c r="K11" s="93">
        <v>1.0000000000000001E-37</v>
      </c>
      <c r="L11" s="93">
        <v>1.0000000000000001E-37</v>
      </c>
      <c r="M11" s="93">
        <v>1.0000000000000001E-37</v>
      </c>
      <c r="N11" s="93">
        <v>1.0000000000000001E-37</v>
      </c>
      <c r="O11" s="93">
        <v>1.0000000000000001E-37</v>
      </c>
      <c r="P11" s="93">
        <v>1.0000000000000001E-37</v>
      </c>
      <c r="Q11" s="93">
        <v>1.0000000000000001E-37</v>
      </c>
    </row>
    <row r="12" spans="4:18">
      <c r="D12" s="102"/>
      <c r="E12" s="80" t="s">
        <v>42</v>
      </c>
      <c r="F12" s="93">
        <v>1.0000000000000001E-37</v>
      </c>
      <c r="G12" s="93">
        <v>1.0000000000000001E-37</v>
      </c>
      <c r="H12" s="93">
        <v>1.0000000000000001E-37</v>
      </c>
      <c r="I12" s="93">
        <v>1.0000000000000001E-37</v>
      </c>
      <c r="J12" s="93">
        <v>1.0000000000000001E-37</v>
      </c>
      <c r="K12" s="93">
        <v>1.0000000000000001E-37</v>
      </c>
      <c r="L12" s="93">
        <v>1.0000000000000001E-37</v>
      </c>
      <c r="M12" s="93">
        <v>1.0000000000000001E-37</v>
      </c>
      <c r="N12" s="93">
        <v>1.0000000000000001E-37</v>
      </c>
      <c r="O12" s="93">
        <v>1.0000000000000001E-37</v>
      </c>
      <c r="P12" s="93">
        <v>1.0000000000000001E-37</v>
      </c>
      <c r="Q12" s="93">
        <v>1.0000000000000001E-37</v>
      </c>
    </row>
    <row r="13" spans="4:18">
      <c r="D13" s="102"/>
      <c r="E13" s="80" t="s">
        <v>43</v>
      </c>
      <c r="F13" s="93">
        <v>1.0000000000000001E-37</v>
      </c>
      <c r="G13" s="93">
        <v>1.0000000000000001E-37</v>
      </c>
      <c r="H13" s="93">
        <v>1.0000000000000001E-37</v>
      </c>
      <c r="I13" s="93">
        <v>1.0000000000000001E-37</v>
      </c>
      <c r="J13" s="93">
        <v>1.0000000000000001E-37</v>
      </c>
      <c r="K13" s="93">
        <v>1.0000000000000001E-37</v>
      </c>
      <c r="L13" s="93">
        <v>1.0000000000000001E-37</v>
      </c>
      <c r="M13" s="93">
        <v>1.0000000000000001E-37</v>
      </c>
      <c r="N13" s="93">
        <v>1.0000000000000001E-37</v>
      </c>
      <c r="O13" s="93">
        <v>1.0000000000000001E-37</v>
      </c>
      <c r="P13" s="93">
        <v>1.0000000000000001E-37</v>
      </c>
      <c r="Q13" s="93">
        <v>1.0000000000000001E-37</v>
      </c>
    </row>
    <row r="14" spans="4:18">
      <c r="D14" s="102"/>
      <c r="E14" s="80" t="s">
        <v>44</v>
      </c>
      <c r="F14" s="93">
        <v>1.0000000000000001E-37</v>
      </c>
      <c r="G14" s="93">
        <v>1.0000000000000001E-37</v>
      </c>
      <c r="H14" s="93">
        <v>1.0000000000000001E-37</v>
      </c>
      <c r="I14" s="93">
        <v>1.0000000000000001E-37</v>
      </c>
      <c r="J14" s="93">
        <v>1.0000000000000001E-37</v>
      </c>
      <c r="K14" s="93">
        <v>1.0000000000000001E-37</v>
      </c>
      <c r="L14" s="93">
        <v>1.0000000000000001E-37</v>
      </c>
      <c r="M14" s="93">
        <v>1.0000000000000001E-37</v>
      </c>
      <c r="N14" s="93">
        <v>1.0000000000000001E-37</v>
      </c>
      <c r="O14" s="93">
        <v>1.0000000000000001E-37</v>
      </c>
      <c r="P14" s="93">
        <v>1.0000000000000001E-37</v>
      </c>
      <c r="Q14" s="93">
        <v>1.0000000000000001E-37</v>
      </c>
    </row>
    <row r="15" spans="4:18">
      <c r="D15" s="102"/>
      <c r="E15" s="80" t="s">
        <v>45</v>
      </c>
      <c r="F15" s="93">
        <v>1.0000000000000001E-37</v>
      </c>
      <c r="G15" s="93">
        <v>1.0000000000000001E-37</v>
      </c>
      <c r="H15" s="93">
        <v>1.0000000000000001E-37</v>
      </c>
      <c r="I15" s="93">
        <v>1.0000000000000001E-37</v>
      </c>
      <c r="J15" s="93">
        <v>1.0000000000000001E-37</v>
      </c>
      <c r="K15" s="93">
        <v>1.0000000000000001E-37</v>
      </c>
      <c r="L15" s="93">
        <v>1.0000000000000001E-37</v>
      </c>
      <c r="M15" s="93">
        <v>1.0000000000000001E-37</v>
      </c>
      <c r="N15" s="93">
        <v>1.0000000000000001E-37</v>
      </c>
      <c r="O15" s="93">
        <v>1.0000000000000001E-37</v>
      </c>
      <c r="P15" s="93">
        <v>1.0000000000000001E-37</v>
      </c>
      <c r="Q15" s="93">
        <v>1.0000000000000001E-37</v>
      </c>
    </row>
    <row r="16" spans="4:18">
      <c r="D16" s="102"/>
      <c r="E16" s="80" t="s">
        <v>46</v>
      </c>
      <c r="F16" s="93">
        <v>1.0000000000000001E-37</v>
      </c>
      <c r="G16" s="93">
        <v>1.0000000000000001E-37</v>
      </c>
      <c r="H16" s="93">
        <v>1.0000000000000001E-37</v>
      </c>
      <c r="I16" s="93">
        <v>1.0000000000000001E-37</v>
      </c>
      <c r="J16" s="93">
        <v>1.0000000000000001E-37</v>
      </c>
      <c r="K16" s="93">
        <v>1.0000000000000001E-37</v>
      </c>
      <c r="L16" s="93">
        <v>1.0000000000000001E-37</v>
      </c>
      <c r="M16" s="93">
        <v>1.0000000000000001E-37</v>
      </c>
      <c r="N16" s="93">
        <v>1.0000000000000001E-37</v>
      </c>
      <c r="O16" s="93">
        <v>1.0000000000000001E-37</v>
      </c>
      <c r="P16" s="93">
        <v>1.0000000000000001E-37</v>
      </c>
      <c r="Q16" s="93">
        <v>1.0000000000000001E-37</v>
      </c>
    </row>
    <row r="19" spans="5:17">
      <c r="E19" s="65"/>
      <c r="F19" s="108" t="s">
        <v>67</v>
      </c>
      <c r="G19" s="108"/>
      <c r="H19" s="108"/>
      <c r="I19" s="108" t="s">
        <v>63</v>
      </c>
      <c r="J19" s="108"/>
      <c r="K19" s="108"/>
      <c r="L19" s="108" t="s">
        <v>68</v>
      </c>
      <c r="M19" s="108"/>
      <c r="N19" s="108" t="s">
        <v>69</v>
      </c>
      <c r="O19" s="108"/>
      <c r="P19" s="54" t="s">
        <v>70</v>
      </c>
      <c r="Q19" s="54"/>
    </row>
    <row r="20" spans="5:17">
      <c r="E20" s="55">
        <v>2014</v>
      </c>
      <c r="F20" s="109"/>
      <c r="G20" s="109"/>
      <c r="H20" s="109"/>
      <c r="I20" s="110"/>
      <c r="J20" s="110"/>
      <c r="K20" s="110"/>
      <c r="L20" s="109"/>
      <c r="M20" s="109"/>
      <c r="N20" s="109"/>
      <c r="O20" s="109"/>
      <c r="P20" s="67">
        <v>100</v>
      </c>
      <c r="Q20" s="67"/>
    </row>
    <row r="21" spans="5:17">
      <c r="E21" s="55">
        <v>2015</v>
      </c>
      <c r="F21" s="109"/>
      <c r="G21" s="109"/>
      <c r="H21" s="109"/>
      <c r="I21" s="109"/>
      <c r="J21" s="109"/>
      <c r="K21" s="109"/>
      <c r="L21" s="109"/>
      <c r="M21" s="109"/>
      <c r="N21" s="109"/>
      <c r="O21" s="109"/>
      <c r="P21" s="67">
        <v>100</v>
      </c>
      <c r="Q21" s="67"/>
    </row>
    <row r="22" spans="5:17">
      <c r="E22" s="55">
        <v>2016</v>
      </c>
      <c r="P22" s="67">
        <v>100</v>
      </c>
      <c r="Q22" s="67"/>
    </row>
    <row r="23" spans="5:17">
      <c r="E23" s="55">
        <v>2017</v>
      </c>
      <c r="P23" s="67">
        <v>100</v>
      </c>
      <c r="Q23" s="67"/>
    </row>
  </sheetData>
  <sheetProtection password="E678" sheet="1" objects="1" scenarios="1"/>
  <mergeCells count="19">
    <mergeCell ref="D11:D16"/>
    <mergeCell ref="F21:H21"/>
    <mergeCell ref="I21:K21"/>
    <mergeCell ref="L21:M21"/>
    <mergeCell ref="N21:O21"/>
    <mergeCell ref="F20:H20"/>
    <mergeCell ref="I20:K20"/>
    <mergeCell ref="L20:M20"/>
    <mergeCell ref="N20:O20"/>
    <mergeCell ref="O1:Q2"/>
    <mergeCell ref="F19:H19"/>
    <mergeCell ref="I19:K19"/>
    <mergeCell ref="L19:M19"/>
    <mergeCell ref="N19:O19"/>
    <mergeCell ref="D7:D10"/>
    <mergeCell ref="D1:E3"/>
    <mergeCell ref="D4:D6"/>
    <mergeCell ref="F1:G2"/>
    <mergeCell ref="H1:N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S23"/>
  <sheetViews>
    <sheetView topLeftCell="A4" zoomScale="70" zoomScaleNormal="70" workbookViewId="0">
      <selection activeCell="D19" sqref="D19:D23"/>
    </sheetView>
  </sheetViews>
  <sheetFormatPr defaultColWidth="9.140625" defaultRowHeight="15"/>
  <cols>
    <col min="1" max="2" width="2.85546875" style="66" customWidth="1"/>
    <col min="3" max="3" width="3" style="66" customWidth="1"/>
    <col min="4" max="4" width="15.5703125" style="12" customWidth="1"/>
    <col min="5" max="5" width="49" style="12" customWidth="1"/>
    <col min="6" max="16384" width="9.140625" style="12"/>
  </cols>
  <sheetData>
    <row r="1" spans="4:19">
      <c r="D1" s="80"/>
      <c r="E1" s="80"/>
      <c r="F1" s="103" t="s">
        <v>0</v>
      </c>
      <c r="G1" s="103"/>
      <c r="H1" s="103" t="s">
        <v>1</v>
      </c>
      <c r="I1" s="103"/>
      <c r="J1" s="103"/>
      <c r="K1" s="103"/>
      <c r="L1" s="103"/>
      <c r="M1" s="103"/>
      <c r="N1" s="103"/>
      <c r="O1" s="103" t="s">
        <v>2</v>
      </c>
      <c r="P1" s="103"/>
      <c r="Q1" s="103"/>
      <c r="R1" s="13"/>
      <c r="S1" s="13"/>
    </row>
    <row r="2" spans="4:19">
      <c r="D2" s="80"/>
      <c r="E2" s="80"/>
      <c r="F2" s="103"/>
      <c r="G2" s="103"/>
      <c r="H2" s="103"/>
      <c r="I2" s="103"/>
      <c r="J2" s="103"/>
      <c r="K2" s="103"/>
      <c r="L2" s="103"/>
      <c r="M2" s="103"/>
      <c r="N2" s="103"/>
      <c r="O2" s="103"/>
      <c r="P2" s="103"/>
      <c r="Q2" s="103"/>
      <c r="R2" s="13"/>
      <c r="S2" s="13"/>
    </row>
    <row r="3" spans="4:19" ht="171.75" customHeight="1">
      <c r="D3" s="102" t="s">
        <v>47</v>
      </c>
      <c r="E3" s="102"/>
      <c r="F3" s="97" t="s">
        <v>102</v>
      </c>
      <c r="G3" s="97" t="s">
        <v>103</v>
      </c>
      <c r="H3" s="97" t="s">
        <v>104</v>
      </c>
      <c r="I3" s="97" t="s">
        <v>105</v>
      </c>
      <c r="J3" s="97" t="s">
        <v>106</v>
      </c>
      <c r="K3" s="97" t="s">
        <v>107</v>
      </c>
      <c r="L3" s="97" t="s">
        <v>108</v>
      </c>
      <c r="M3" s="97" t="s">
        <v>12</v>
      </c>
      <c r="N3" s="97" t="s">
        <v>109</v>
      </c>
      <c r="O3" s="97" t="s">
        <v>110</v>
      </c>
      <c r="P3" s="97" t="s">
        <v>111</v>
      </c>
      <c r="Q3" s="97" t="s">
        <v>112</v>
      </c>
      <c r="R3" s="13"/>
      <c r="S3" s="13"/>
    </row>
    <row r="4" spans="4:19">
      <c r="D4" s="102" t="s">
        <v>36</v>
      </c>
      <c r="E4" s="80" t="s">
        <v>17</v>
      </c>
      <c r="F4" s="98">
        <v>2</v>
      </c>
      <c r="G4" s="99">
        <v>3</v>
      </c>
      <c r="H4" s="100">
        <v>1</v>
      </c>
      <c r="I4" s="98">
        <v>2</v>
      </c>
      <c r="J4" s="98">
        <v>2</v>
      </c>
      <c r="K4" s="98">
        <v>2</v>
      </c>
      <c r="L4" s="99">
        <v>3</v>
      </c>
      <c r="M4" s="98">
        <v>2</v>
      </c>
      <c r="N4" s="101">
        <v>0</v>
      </c>
      <c r="O4" s="98">
        <v>2</v>
      </c>
      <c r="P4" s="100">
        <v>1</v>
      </c>
      <c r="Q4" s="100">
        <v>1</v>
      </c>
      <c r="R4" s="13"/>
      <c r="S4" s="13">
        <f t="shared" ref="S4:S17" si="0">SUM(F4:R4)</f>
        <v>21</v>
      </c>
    </row>
    <row r="5" spans="4:19">
      <c r="D5" s="102"/>
      <c r="E5" s="80" t="s">
        <v>18</v>
      </c>
      <c r="F5" s="98">
        <v>2</v>
      </c>
      <c r="G5" s="99">
        <v>3</v>
      </c>
      <c r="H5" s="100">
        <v>1</v>
      </c>
      <c r="I5" s="98">
        <v>2</v>
      </c>
      <c r="J5" s="98">
        <v>2</v>
      </c>
      <c r="K5" s="98">
        <v>2</v>
      </c>
      <c r="L5" s="99">
        <v>3</v>
      </c>
      <c r="M5" s="98">
        <v>2</v>
      </c>
      <c r="N5" s="98">
        <v>2</v>
      </c>
      <c r="O5" s="98">
        <v>2</v>
      </c>
      <c r="P5" s="100">
        <v>1</v>
      </c>
      <c r="Q5" s="100">
        <v>1</v>
      </c>
      <c r="R5" s="13"/>
      <c r="S5" s="14">
        <f t="shared" si="0"/>
        <v>23</v>
      </c>
    </row>
    <row r="6" spans="4:19">
      <c r="D6" s="102"/>
      <c r="E6" s="80" t="s">
        <v>19</v>
      </c>
      <c r="F6" s="100">
        <v>1</v>
      </c>
      <c r="G6" s="99">
        <v>3</v>
      </c>
      <c r="H6" s="100">
        <v>1</v>
      </c>
      <c r="I6" s="98">
        <v>2</v>
      </c>
      <c r="J6" s="98">
        <v>2</v>
      </c>
      <c r="K6" s="98">
        <v>2</v>
      </c>
      <c r="L6" s="99">
        <v>3</v>
      </c>
      <c r="M6" s="98">
        <v>2</v>
      </c>
      <c r="N6" s="98">
        <v>2</v>
      </c>
      <c r="O6" s="98">
        <v>2</v>
      </c>
      <c r="P6" s="100">
        <v>1</v>
      </c>
      <c r="Q6" s="100">
        <v>1</v>
      </c>
      <c r="R6" s="13"/>
      <c r="S6" s="14">
        <f t="shared" si="0"/>
        <v>22</v>
      </c>
    </row>
    <row r="7" spans="4:19">
      <c r="D7" s="102" t="s">
        <v>37</v>
      </c>
      <c r="E7" s="80" t="s">
        <v>20</v>
      </c>
      <c r="F7" s="101">
        <v>0</v>
      </c>
      <c r="G7" s="99">
        <v>3</v>
      </c>
      <c r="H7" s="101">
        <v>0</v>
      </c>
      <c r="I7" s="100">
        <v>1</v>
      </c>
      <c r="J7" s="100">
        <v>1</v>
      </c>
      <c r="K7" s="98">
        <v>2</v>
      </c>
      <c r="L7" s="98">
        <v>2</v>
      </c>
      <c r="M7" s="98">
        <v>2</v>
      </c>
      <c r="N7" s="98">
        <v>2</v>
      </c>
      <c r="O7" s="98">
        <v>2</v>
      </c>
      <c r="P7" s="100">
        <v>1</v>
      </c>
      <c r="Q7" s="100">
        <v>1</v>
      </c>
      <c r="R7" s="13"/>
      <c r="S7" s="14">
        <f t="shared" si="0"/>
        <v>17</v>
      </c>
    </row>
    <row r="8" spans="4:19">
      <c r="D8" s="102"/>
      <c r="E8" s="80" t="s">
        <v>38</v>
      </c>
      <c r="F8" s="101">
        <v>0</v>
      </c>
      <c r="G8" s="98">
        <v>2</v>
      </c>
      <c r="H8" s="100">
        <v>1</v>
      </c>
      <c r="I8" s="101">
        <v>0</v>
      </c>
      <c r="J8" s="101">
        <v>0</v>
      </c>
      <c r="K8" s="100">
        <v>1</v>
      </c>
      <c r="L8" s="98">
        <v>2</v>
      </c>
      <c r="M8" s="98">
        <v>2</v>
      </c>
      <c r="N8" s="101">
        <v>0</v>
      </c>
      <c r="O8" s="98">
        <v>2</v>
      </c>
      <c r="P8" s="101">
        <v>0</v>
      </c>
      <c r="Q8" s="98">
        <v>2</v>
      </c>
      <c r="R8" s="13"/>
      <c r="S8" s="14">
        <f t="shared" si="0"/>
        <v>12</v>
      </c>
    </row>
    <row r="9" spans="4:19">
      <c r="D9" s="102"/>
      <c r="E9" s="80" t="s">
        <v>21</v>
      </c>
      <c r="F9" s="101">
        <v>0</v>
      </c>
      <c r="G9" s="99">
        <v>3</v>
      </c>
      <c r="H9" s="100">
        <v>1</v>
      </c>
      <c r="I9" s="100">
        <v>1</v>
      </c>
      <c r="J9" s="100">
        <v>1</v>
      </c>
      <c r="K9" s="98">
        <v>2</v>
      </c>
      <c r="L9" s="98">
        <v>2</v>
      </c>
      <c r="M9" s="98">
        <v>2</v>
      </c>
      <c r="N9" s="98">
        <v>2</v>
      </c>
      <c r="O9" s="98">
        <v>2</v>
      </c>
      <c r="P9" s="100">
        <v>1</v>
      </c>
      <c r="Q9" s="100">
        <v>1</v>
      </c>
      <c r="R9" s="13"/>
      <c r="S9" s="14">
        <f t="shared" si="0"/>
        <v>18</v>
      </c>
    </row>
    <row r="10" spans="4:19">
      <c r="D10" s="102"/>
      <c r="E10" s="80" t="s">
        <v>39</v>
      </c>
      <c r="F10" s="101">
        <v>0</v>
      </c>
      <c r="G10" s="99">
        <v>3</v>
      </c>
      <c r="H10" s="100">
        <v>1</v>
      </c>
      <c r="I10" s="100">
        <v>1</v>
      </c>
      <c r="J10" s="100">
        <v>1</v>
      </c>
      <c r="K10" s="98">
        <v>2</v>
      </c>
      <c r="L10" s="98">
        <v>2</v>
      </c>
      <c r="M10" s="98">
        <v>2</v>
      </c>
      <c r="N10" s="98">
        <v>2</v>
      </c>
      <c r="O10" s="98">
        <v>2</v>
      </c>
      <c r="P10" s="100">
        <v>1</v>
      </c>
      <c r="Q10" s="100">
        <v>1</v>
      </c>
      <c r="R10" s="13"/>
      <c r="S10" s="14">
        <f t="shared" si="0"/>
        <v>18</v>
      </c>
    </row>
    <row r="11" spans="4:19">
      <c r="D11" s="102" t="s">
        <v>40</v>
      </c>
      <c r="E11" s="80" t="s">
        <v>41</v>
      </c>
      <c r="F11" s="101">
        <v>0</v>
      </c>
      <c r="G11" s="98">
        <v>2</v>
      </c>
      <c r="H11" s="100">
        <v>1</v>
      </c>
      <c r="I11" s="100">
        <v>1</v>
      </c>
      <c r="J11" s="100">
        <v>1</v>
      </c>
      <c r="K11" s="98">
        <v>2</v>
      </c>
      <c r="L11" s="101">
        <v>0</v>
      </c>
      <c r="M11" s="101">
        <v>0</v>
      </c>
      <c r="N11" s="101">
        <v>0</v>
      </c>
      <c r="O11" s="101">
        <v>0</v>
      </c>
      <c r="P11" s="100">
        <v>1</v>
      </c>
      <c r="Q11" s="100">
        <v>1</v>
      </c>
      <c r="R11" s="13"/>
      <c r="S11" s="14">
        <f t="shared" si="0"/>
        <v>9</v>
      </c>
    </row>
    <row r="12" spans="4:19">
      <c r="D12" s="102"/>
      <c r="E12" s="80" t="s">
        <v>42</v>
      </c>
      <c r="F12" s="101">
        <v>0</v>
      </c>
      <c r="G12" s="98">
        <v>2</v>
      </c>
      <c r="H12" s="100">
        <v>1</v>
      </c>
      <c r="I12" s="100">
        <v>1</v>
      </c>
      <c r="J12" s="100">
        <v>1</v>
      </c>
      <c r="K12" s="98">
        <v>2</v>
      </c>
      <c r="L12" s="98">
        <v>2</v>
      </c>
      <c r="M12" s="101">
        <v>0</v>
      </c>
      <c r="N12" s="101">
        <v>0</v>
      </c>
      <c r="O12" s="101">
        <v>0</v>
      </c>
      <c r="P12" s="100">
        <v>1</v>
      </c>
      <c r="Q12" s="100">
        <v>1</v>
      </c>
      <c r="R12" s="13"/>
      <c r="S12" s="14">
        <f t="shared" si="0"/>
        <v>11</v>
      </c>
    </row>
    <row r="13" spans="4:19">
      <c r="D13" s="102"/>
      <c r="E13" s="80" t="s">
        <v>43</v>
      </c>
      <c r="F13" s="101">
        <v>0</v>
      </c>
      <c r="G13" s="98">
        <v>2</v>
      </c>
      <c r="H13" s="98">
        <v>2</v>
      </c>
      <c r="I13" s="100">
        <v>1</v>
      </c>
      <c r="J13" s="100">
        <v>1</v>
      </c>
      <c r="K13" s="98">
        <v>2</v>
      </c>
      <c r="L13" s="98">
        <v>2</v>
      </c>
      <c r="M13" s="101">
        <v>0</v>
      </c>
      <c r="N13" s="101">
        <v>0</v>
      </c>
      <c r="O13" s="101">
        <v>0</v>
      </c>
      <c r="P13" s="100">
        <v>1</v>
      </c>
      <c r="Q13" s="100">
        <v>1</v>
      </c>
      <c r="R13" s="13"/>
      <c r="S13" s="14">
        <f t="shared" si="0"/>
        <v>12</v>
      </c>
    </row>
    <row r="14" spans="4:19">
      <c r="D14" s="102"/>
      <c r="E14" s="80" t="s">
        <v>44</v>
      </c>
      <c r="F14" s="101">
        <v>0</v>
      </c>
      <c r="G14" s="98">
        <v>2</v>
      </c>
      <c r="H14" s="98">
        <v>2</v>
      </c>
      <c r="I14" s="100">
        <v>1</v>
      </c>
      <c r="J14" s="100">
        <v>1</v>
      </c>
      <c r="K14" s="98">
        <v>2</v>
      </c>
      <c r="L14" s="98">
        <v>2</v>
      </c>
      <c r="M14" s="98">
        <v>2</v>
      </c>
      <c r="N14" s="99">
        <v>3</v>
      </c>
      <c r="O14" s="100">
        <v>1</v>
      </c>
      <c r="P14" s="100">
        <v>1</v>
      </c>
      <c r="Q14" s="100">
        <v>1</v>
      </c>
      <c r="R14" s="13"/>
      <c r="S14" s="14">
        <f t="shared" si="0"/>
        <v>18</v>
      </c>
    </row>
    <row r="15" spans="4:19">
      <c r="D15" s="102"/>
      <c r="E15" s="80" t="s">
        <v>45</v>
      </c>
      <c r="F15" s="101">
        <v>0</v>
      </c>
      <c r="G15" s="98">
        <v>2</v>
      </c>
      <c r="H15" s="98">
        <v>2</v>
      </c>
      <c r="I15" s="100">
        <v>1</v>
      </c>
      <c r="J15" s="100">
        <v>1</v>
      </c>
      <c r="K15" s="98">
        <v>2</v>
      </c>
      <c r="L15" s="101">
        <v>0</v>
      </c>
      <c r="M15" s="101">
        <v>0</v>
      </c>
      <c r="N15" s="101">
        <v>0</v>
      </c>
      <c r="O15" s="101">
        <v>0</v>
      </c>
      <c r="P15" s="100">
        <v>1</v>
      </c>
      <c r="Q15" s="100">
        <v>1</v>
      </c>
      <c r="R15" s="13"/>
      <c r="S15" s="14">
        <f t="shared" si="0"/>
        <v>10</v>
      </c>
    </row>
    <row r="16" spans="4:19">
      <c r="D16" s="102"/>
      <c r="E16" s="80" t="s">
        <v>46</v>
      </c>
      <c r="F16" s="101">
        <v>0</v>
      </c>
      <c r="G16" s="98">
        <v>2</v>
      </c>
      <c r="H16" s="99">
        <v>3</v>
      </c>
      <c r="I16" s="99">
        <v>3</v>
      </c>
      <c r="J16" s="100">
        <v>1</v>
      </c>
      <c r="K16" s="99">
        <v>3</v>
      </c>
      <c r="L16" s="99">
        <v>3</v>
      </c>
      <c r="M16" s="99">
        <v>3</v>
      </c>
      <c r="N16" s="98">
        <v>2</v>
      </c>
      <c r="O16" s="98">
        <v>2</v>
      </c>
      <c r="P16" s="100">
        <v>1</v>
      </c>
      <c r="Q16" s="98">
        <v>2</v>
      </c>
      <c r="R16" s="13"/>
      <c r="S16" s="14">
        <f t="shared" si="0"/>
        <v>25</v>
      </c>
    </row>
    <row r="17" spans="4:19" ht="15.75" thickBot="1">
      <c r="D17" s="80"/>
      <c r="E17" s="80"/>
      <c r="F17" s="80">
        <f t="shared" ref="F17:Q17" si="1">SUM(F4:F16)</f>
        <v>5</v>
      </c>
      <c r="G17" s="80">
        <f t="shared" si="1"/>
        <v>32</v>
      </c>
      <c r="H17" s="80">
        <f t="shared" si="1"/>
        <v>17</v>
      </c>
      <c r="I17" s="80">
        <f t="shared" si="1"/>
        <v>17</v>
      </c>
      <c r="J17" s="80">
        <f t="shared" si="1"/>
        <v>15</v>
      </c>
      <c r="K17" s="80">
        <f t="shared" si="1"/>
        <v>26</v>
      </c>
      <c r="L17" s="80">
        <f t="shared" si="1"/>
        <v>26</v>
      </c>
      <c r="M17" s="80">
        <f t="shared" si="1"/>
        <v>19</v>
      </c>
      <c r="N17" s="80">
        <f t="shared" si="1"/>
        <v>15</v>
      </c>
      <c r="O17" s="80">
        <f t="shared" si="1"/>
        <v>17</v>
      </c>
      <c r="P17" s="80">
        <f t="shared" si="1"/>
        <v>12</v>
      </c>
      <c r="Q17" s="80">
        <f t="shared" si="1"/>
        <v>15</v>
      </c>
      <c r="R17" s="13"/>
      <c r="S17" s="15">
        <f t="shared" si="0"/>
        <v>216</v>
      </c>
    </row>
    <row r="18" spans="4:19">
      <c r="D18" s="13"/>
      <c r="E18" s="13"/>
      <c r="F18" s="13"/>
      <c r="G18" s="13"/>
      <c r="H18" s="13"/>
      <c r="I18" s="13"/>
      <c r="J18" s="13"/>
      <c r="K18" s="13"/>
      <c r="L18" s="13"/>
      <c r="M18" s="13"/>
      <c r="N18" s="13"/>
      <c r="O18" s="13"/>
      <c r="P18" s="13"/>
      <c r="Q18" s="13"/>
      <c r="R18" s="13"/>
      <c r="S18" s="13"/>
    </row>
    <row r="19" spans="4:19">
      <c r="D19" s="13" t="s">
        <v>113</v>
      </c>
      <c r="E19" s="13"/>
      <c r="F19" s="13"/>
      <c r="G19" s="13"/>
      <c r="H19" s="13"/>
      <c r="I19" s="13"/>
      <c r="J19" s="13"/>
      <c r="K19" s="13"/>
      <c r="L19" s="13"/>
      <c r="M19" s="13"/>
      <c r="N19" s="13"/>
      <c r="O19" s="13"/>
      <c r="P19" s="13"/>
      <c r="Q19" s="13"/>
      <c r="R19" s="13"/>
      <c r="S19" s="13"/>
    </row>
    <row r="20" spans="4:19">
      <c r="D20" s="12" t="s">
        <v>114</v>
      </c>
    </row>
    <row r="21" spans="4:19">
      <c r="D21" s="13" t="s">
        <v>115</v>
      </c>
      <c r="E21" s="13"/>
      <c r="F21" s="13"/>
      <c r="G21" s="13"/>
      <c r="H21" s="13"/>
      <c r="I21" s="13"/>
      <c r="J21" s="13"/>
      <c r="K21" s="13"/>
      <c r="L21" s="13"/>
      <c r="M21" s="13"/>
      <c r="N21" s="13"/>
      <c r="O21" s="13"/>
      <c r="P21" s="13"/>
      <c r="Q21" s="13"/>
      <c r="R21" s="13"/>
      <c r="S21" s="13"/>
    </row>
    <row r="22" spans="4:19">
      <c r="D22" s="66" t="s">
        <v>116</v>
      </c>
    </row>
    <row r="23" spans="4:19">
      <c r="D23" s="66" t="s">
        <v>117</v>
      </c>
    </row>
  </sheetData>
  <sheetProtection password="E678" sheet="1" objects="1" scenarios="1"/>
  <mergeCells count="7">
    <mergeCell ref="H1:N2"/>
    <mergeCell ref="O1:Q2"/>
    <mergeCell ref="D11:D16"/>
    <mergeCell ref="D4:D6"/>
    <mergeCell ref="D3:E3"/>
    <mergeCell ref="D7:D10"/>
    <mergeCell ref="F1:G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F40"/>
  <sheetViews>
    <sheetView zoomScale="90" zoomScaleNormal="90" workbookViewId="0">
      <selection activeCell="L8" sqref="L8"/>
    </sheetView>
  </sheetViews>
  <sheetFormatPr defaultRowHeight="15"/>
  <cols>
    <col min="2" max="2" width="83.42578125" customWidth="1"/>
    <col min="4" max="4" width="10.42578125" bestFit="1" customWidth="1"/>
  </cols>
  <sheetData>
    <row r="1" spans="1:5">
      <c r="A1" t="s">
        <v>22</v>
      </c>
    </row>
    <row r="2" spans="1:5">
      <c r="A2" t="s">
        <v>23</v>
      </c>
      <c r="C2" t="s">
        <v>28</v>
      </c>
    </row>
    <row r="4" spans="1:5">
      <c r="A4" s="11" t="s">
        <v>24</v>
      </c>
    </row>
    <row r="5" spans="1:5">
      <c r="A5" s="5" t="s">
        <v>30</v>
      </c>
      <c r="D5" t="s">
        <v>27</v>
      </c>
    </row>
    <row r="6" spans="1:5">
      <c r="A6">
        <v>1</v>
      </c>
      <c r="B6" t="s">
        <v>0</v>
      </c>
      <c r="C6">
        <v>10</v>
      </c>
      <c r="D6" s="7">
        <f>(C6/C$9)*100</f>
        <v>25</v>
      </c>
    </row>
    <row r="7" spans="1:5">
      <c r="A7">
        <v>2</v>
      </c>
      <c r="B7" t="s">
        <v>25</v>
      </c>
      <c r="C7">
        <v>20</v>
      </c>
      <c r="D7" s="7">
        <f>(C7/C$9)*100</f>
        <v>50</v>
      </c>
    </row>
    <row r="8" spans="1:5">
      <c r="A8">
        <v>3</v>
      </c>
      <c r="B8" t="s">
        <v>26</v>
      </c>
      <c r="C8">
        <v>10</v>
      </c>
      <c r="D8" s="7">
        <f>(C8/C$9)*100</f>
        <v>25</v>
      </c>
    </row>
    <row r="9" spans="1:5" ht="15.75" thickBot="1">
      <c r="C9" s="4">
        <f>SUM(C6:C8)</f>
        <v>40</v>
      </c>
      <c r="D9" s="4">
        <f>(C9/C$9)*100</f>
        <v>100</v>
      </c>
      <c r="E9">
        <v>100</v>
      </c>
    </row>
    <row r="11" spans="1:5">
      <c r="A11" s="11" t="s">
        <v>31</v>
      </c>
    </row>
    <row r="12" spans="1:5">
      <c r="A12" s="5" t="s">
        <v>29</v>
      </c>
    </row>
    <row r="13" spans="1:5">
      <c r="C13" s="2"/>
    </row>
    <row r="14" spans="1:5">
      <c r="A14" s="3">
        <v>1.1000000000000001</v>
      </c>
      <c r="B14" s="3" t="s">
        <v>3</v>
      </c>
      <c r="C14" s="2"/>
      <c r="D14" s="7">
        <f>(C14/C$19)*$E$19</f>
        <v>0</v>
      </c>
      <c r="E14" t="s">
        <v>75</v>
      </c>
    </row>
    <row r="15" spans="1:5">
      <c r="A15" s="3">
        <v>1.2</v>
      </c>
      <c r="B15" s="3" t="s">
        <v>4</v>
      </c>
      <c r="C15" s="2"/>
      <c r="D15" s="7">
        <f>(C15/C$19)*$E$19</f>
        <v>0</v>
      </c>
      <c r="E15" s="65" t="s">
        <v>75</v>
      </c>
    </row>
    <row r="16" spans="1:5">
      <c r="A16" s="3">
        <v>1.3</v>
      </c>
      <c r="B16" s="3" t="s">
        <v>5</v>
      </c>
      <c r="C16" s="2">
        <v>9</v>
      </c>
      <c r="D16" s="7">
        <f>(C16/C$19)*$E$19</f>
        <v>12.5</v>
      </c>
    </row>
    <row r="17" spans="1:6">
      <c r="A17" s="3">
        <v>1.4</v>
      </c>
      <c r="B17" s="3" t="s">
        <v>6</v>
      </c>
      <c r="C17" s="2">
        <v>9</v>
      </c>
      <c r="D17" s="7">
        <f>(C17/C$19)*$E$19</f>
        <v>12.5</v>
      </c>
      <c r="F17" s="6"/>
    </row>
    <row r="18" spans="1:6">
      <c r="A18" s="3">
        <v>1.5</v>
      </c>
      <c r="B18" s="3" t="s">
        <v>7</v>
      </c>
      <c r="C18" s="2"/>
      <c r="D18" s="7">
        <f>(C18/C$19)*$E$19</f>
        <v>0</v>
      </c>
      <c r="E18" s="65" t="s">
        <v>75</v>
      </c>
    </row>
    <row r="19" spans="1:6" ht="15.75" thickBot="1">
      <c r="C19" s="4">
        <f>SUM(C14:C18)</f>
        <v>18</v>
      </c>
      <c r="D19" s="10">
        <f>SUM(D14:D18)</f>
        <v>25</v>
      </c>
      <c r="E19">
        <v>25</v>
      </c>
    </row>
    <row r="21" spans="1:6">
      <c r="A21" s="11" t="s">
        <v>32</v>
      </c>
    </row>
    <row r="22" spans="1:6">
      <c r="A22" s="5" t="s">
        <v>29</v>
      </c>
      <c r="D22" s="8"/>
    </row>
    <row r="23" spans="1:6" s="1" customFormat="1">
      <c r="D23" s="9"/>
    </row>
    <row r="24" spans="1:6">
      <c r="A24" s="1">
        <v>2.1</v>
      </c>
      <c r="B24" s="1" t="s">
        <v>33</v>
      </c>
      <c r="C24">
        <v>10</v>
      </c>
      <c r="D24" s="7">
        <f t="shared" ref="D24:D30" si="0">(C24/C$31)*E$31</f>
        <v>6.1728395061728394</v>
      </c>
    </row>
    <row r="25" spans="1:6">
      <c r="A25" s="1">
        <v>2.2000000000000002</v>
      </c>
      <c r="B25" s="1" t="s">
        <v>8</v>
      </c>
      <c r="C25">
        <v>12</v>
      </c>
      <c r="D25" s="7">
        <f t="shared" si="0"/>
        <v>7.4074074074074066</v>
      </c>
    </row>
    <row r="26" spans="1:6">
      <c r="A26" s="1">
        <v>2.2999999999999998</v>
      </c>
      <c r="B26" s="1" t="s">
        <v>9</v>
      </c>
      <c r="C26">
        <v>7</v>
      </c>
      <c r="D26" s="7">
        <f t="shared" si="0"/>
        <v>4.3209876543209873</v>
      </c>
    </row>
    <row r="27" spans="1:6">
      <c r="A27" s="1">
        <v>2.4</v>
      </c>
      <c r="B27" s="1" t="s">
        <v>10</v>
      </c>
      <c r="C27">
        <v>10</v>
      </c>
      <c r="D27" s="7">
        <f t="shared" si="0"/>
        <v>6.1728395061728394</v>
      </c>
    </row>
    <row r="28" spans="1:6">
      <c r="A28" s="1">
        <v>2.5</v>
      </c>
      <c r="B28" s="1" t="s">
        <v>11</v>
      </c>
      <c r="C28">
        <v>10</v>
      </c>
      <c r="D28" s="7">
        <f t="shared" si="0"/>
        <v>6.1728395061728394</v>
      </c>
    </row>
    <row r="29" spans="1:6">
      <c r="A29" s="1">
        <v>2.6</v>
      </c>
      <c r="B29" s="1" t="s">
        <v>12</v>
      </c>
      <c r="C29">
        <v>12</v>
      </c>
      <c r="D29" s="7">
        <f t="shared" si="0"/>
        <v>7.4074074074074066</v>
      </c>
    </row>
    <row r="30" spans="1:6">
      <c r="A30" s="1">
        <v>2.7</v>
      </c>
      <c r="B30" s="1" t="s">
        <v>13</v>
      </c>
      <c r="C30">
        <v>20</v>
      </c>
      <c r="D30" s="7">
        <f t="shared" si="0"/>
        <v>12.345679012345679</v>
      </c>
    </row>
    <row r="31" spans="1:6" ht="15.75" thickBot="1">
      <c r="C31" s="4">
        <f>SUM(C24:C30)</f>
        <v>81</v>
      </c>
      <c r="D31" s="10">
        <f>SUM(D24:D30)</f>
        <v>49.999999999999993</v>
      </c>
      <c r="E31">
        <v>50</v>
      </c>
    </row>
    <row r="32" spans="1:6" s="30" customFormat="1"/>
    <row r="33" spans="1:5">
      <c r="A33" s="11" t="s">
        <v>34</v>
      </c>
    </row>
    <row r="34" spans="1:5">
      <c r="A34" s="5" t="s">
        <v>29</v>
      </c>
    </row>
    <row r="35" spans="1:5" s="1" customFormat="1">
      <c r="A35" s="5"/>
    </row>
    <row r="36" spans="1:5">
      <c r="A36" s="1">
        <v>3.1</v>
      </c>
      <c r="B36" s="1" t="s">
        <v>35</v>
      </c>
      <c r="C36">
        <v>20</v>
      </c>
      <c r="D36">
        <f>(C36/C$40)*E$40</f>
        <v>8.3333333333333321</v>
      </c>
    </row>
    <row r="37" spans="1:5">
      <c r="A37" s="1">
        <v>3.2</v>
      </c>
      <c r="B37" s="1" t="s">
        <v>14</v>
      </c>
      <c r="C37">
        <v>20</v>
      </c>
      <c r="D37" s="1">
        <f>(C37/C$40)*E$40</f>
        <v>8.3333333333333321</v>
      </c>
    </row>
    <row r="38" spans="1:5">
      <c r="A38" s="1">
        <v>3.3</v>
      </c>
      <c r="B38" s="1" t="s">
        <v>15</v>
      </c>
      <c r="C38">
        <v>20</v>
      </c>
      <c r="D38" s="1">
        <f>(C38/C$40)*E$40</f>
        <v>8.3333333333333321</v>
      </c>
    </row>
    <row r="39" spans="1:5">
      <c r="A39" s="1">
        <v>3.4</v>
      </c>
      <c r="B39" s="1" t="s">
        <v>16</v>
      </c>
      <c r="D39" s="1">
        <f>(C39/C$40)*E$40</f>
        <v>0</v>
      </c>
      <c r="E39" s="65" t="s">
        <v>75</v>
      </c>
    </row>
    <row r="40" spans="1:5" ht="15.75" thickBot="1">
      <c r="C40" s="4">
        <f>SUM(C36:C39)</f>
        <v>60</v>
      </c>
      <c r="D40" s="4">
        <f>SUM(D36:D39)</f>
        <v>24.999999999999996</v>
      </c>
      <c r="E40">
        <v>25</v>
      </c>
    </row>
  </sheetData>
  <sheetProtection password="E678" sheet="1" objects="1" scenarios="1"/>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P32"/>
  <sheetViews>
    <sheetView workbookViewId="0">
      <selection activeCell="C34" sqref="C34"/>
    </sheetView>
  </sheetViews>
  <sheetFormatPr defaultRowHeight="15"/>
  <cols>
    <col min="1" max="1" width="20.28515625" customWidth="1"/>
    <col min="2" max="2" width="43.140625" customWidth="1"/>
    <col min="3" max="3" width="8.7109375" customWidth="1"/>
    <col min="4" max="5" width="8.7109375" style="18" customWidth="1"/>
    <col min="6" max="15" width="8.7109375" customWidth="1"/>
  </cols>
  <sheetData>
    <row r="1" spans="1:16">
      <c r="A1" s="31" t="s">
        <v>52</v>
      </c>
      <c r="D1" s="19"/>
      <c r="E1" s="19"/>
    </row>
    <row r="2" spans="1:16">
      <c r="D2" s="19"/>
      <c r="E2" s="19"/>
    </row>
    <row r="3" spans="1:16" s="67" customFormat="1" ht="45" customHeight="1">
      <c r="A3" s="23" t="s">
        <v>51</v>
      </c>
      <c r="B3" s="29" t="s">
        <v>50</v>
      </c>
      <c r="C3" s="69">
        <v>2010</v>
      </c>
      <c r="D3" s="61">
        <v>2011</v>
      </c>
      <c r="E3" s="61">
        <v>2012</v>
      </c>
      <c r="F3" s="69">
        <v>2013</v>
      </c>
      <c r="G3" s="61">
        <v>2014</v>
      </c>
      <c r="H3" s="61">
        <v>2015</v>
      </c>
      <c r="I3" s="69">
        <v>2016</v>
      </c>
      <c r="J3" s="61">
        <v>2017</v>
      </c>
      <c r="K3" s="63"/>
      <c r="P3" s="29"/>
    </row>
    <row r="4" spans="1:16">
      <c r="A4" s="104" t="s">
        <v>36</v>
      </c>
      <c r="B4" s="19" t="s">
        <v>17</v>
      </c>
      <c r="C4" s="7">
        <v>43.988627999999999</v>
      </c>
      <c r="D4" s="64">
        <v>43.988627999999999</v>
      </c>
      <c r="E4" s="64">
        <v>43.988627999999999</v>
      </c>
      <c r="F4" s="64">
        <v>43.988627999999999</v>
      </c>
      <c r="G4" s="64">
        <v>43.988627999999999</v>
      </c>
      <c r="H4" s="64">
        <v>43.988627999999999</v>
      </c>
      <c r="I4" s="64">
        <v>43.988627999999999</v>
      </c>
      <c r="J4" s="64">
        <v>43.988627999999999</v>
      </c>
    </row>
    <row r="5" spans="1:16">
      <c r="A5" s="104"/>
      <c r="B5" s="19" t="s">
        <v>18</v>
      </c>
      <c r="C5" s="7">
        <v>18.420871999999999</v>
      </c>
      <c r="D5" s="64">
        <v>18.420871999999999</v>
      </c>
      <c r="E5" s="64">
        <v>18.420871999999999</v>
      </c>
      <c r="F5" s="64">
        <v>18.420871999999999</v>
      </c>
      <c r="G5" s="64">
        <v>18.420871999999999</v>
      </c>
      <c r="H5" s="64">
        <v>18.420871999999999</v>
      </c>
      <c r="I5" s="64">
        <v>18.420871999999999</v>
      </c>
      <c r="J5" s="64">
        <v>18.420871999999999</v>
      </c>
    </row>
    <row r="6" spans="1:16">
      <c r="A6" s="104"/>
      <c r="B6" s="19" t="s">
        <v>19</v>
      </c>
      <c r="C6" s="7">
        <v>21.242301000000001</v>
      </c>
      <c r="D6" s="64">
        <v>21.242301000000001</v>
      </c>
      <c r="E6" s="64">
        <v>21.242301000000001</v>
      </c>
      <c r="F6" s="64">
        <v>21.242301000000001</v>
      </c>
      <c r="G6" s="64">
        <v>21.242301000000001</v>
      </c>
      <c r="H6" s="64">
        <v>21.242301000000001</v>
      </c>
      <c r="I6" s="64">
        <v>21.242301000000001</v>
      </c>
      <c r="J6" s="64">
        <v>21.242301000000001</v>
      </c>
    </row>
    <row r="7" spans="1:16">
      <c r="A7" s="104" t="s">
        <v>37</v>
      </c>
      <c r="B7" s="19" t="s">
        <v>20</v>
      </c>
      <c r="C7" s="7">
        <v>97.290935000000005</v>
      </c>
      <c r="D7" s="64">
        <v>97.290935000000005</v>
      </c>
      <c r="E7" s="64">
        <v>97.290935000000005</v>
      </c>
      <c r="F7" s="64">
        <v>97.290935000000005</v>
      </c>
      <c r="G7" s="64">
        <v>97.290935000000005</v>
      </c>
      <c r="H7" s="64">
        <v>97.290935000000005</v>
      </c>
      <c r="I7" s="64">
        <v>97.290935000000005</v>
      </c>
      <c r="J7" s="64">
        <v>97.290935000000005</v>
      </c>
    </row>
    <row r="8" spans="1:16">
      <c r="A8" s="104"/>
      <c r="B8" s="19" t="s">
        <v>38</v>
      </c>
      <c r="C8" s="7">
        <v>21.284804000000001</v>
      </c>
      <c r="D8" s="64">
        <v>21.284804000000001</v>
      </c>
      <c r="E8" s="64">
        <v>21.284804000000001</v>
      </c>
      <c r="F8" s="64">
        <v>21.284804000000001</v>
      </c>
      <c r="G8" s="64">
        <v>21.284804000000001</v>
      </c>
      <c r="H8" s="64">
        <v>21.284804000000001</v>
      </c>
      <c r="I8" s="64">
        <v>21.284804000000001</v>
      </c>
      <c r="J8" s="64">
        <v>21.284804000000001</v>
      </c>
    </row>
    <row r="9" spans="1:16">
      <c r="A9" s="104"/>
      <c r="B9" s="19" t="s">
        <v>21</v>
      </c>
      <c r="C9" s="7">
        <v>160.917664</v>
      </c>
      <c r="D9" s="64">
        <v>160.917664</v>
      </c>
      <c r="E9" s="64">
        <v>160.917664</v>
      </c>
      <c r="F9" s="64">
        <v>160.917664</v>
      </c>
      <c r="G9" s="64">
        <v>160.917664</v>
      </c>
      <c r="H9" s="64">
        <v>160.917664</v>
      </c>
      <c r="I9" s="64">
        <v>160.917664</v>
      </c>
      <c r="J9" s="64">
        <v>160.917664</v>
      </c>
    </row>
    <row r="10" spans="1:16">
      <c r="A10" s="104"/>
      <c r="B10" s="19" t="s">
        <v>39</v>
      </c>
      <c r="C10" s="7">
        <v>130.618652</v>
      </c>
      <c r="D10" s="64">
        <v>130.618652</v>
      </c>
      <c r="E10" s="64">
        <v>130.618652</v>
      </c>
      <c r="F10" s="64">
        <v>130.618652</v>
      </c>
      <c r="G10" s="64">
        <v>130.618652</v>
      </c>
      <c r="H10" s="64">
        <v>130.618652</v>
      </c>
      <c r="I10" s="64">
        <v>130.618652</v>
      </c>
      <c r="J10" s="64">
        <v>130.618652</v>
      </c>
    </row>
    <row r="11" spans="1:16">
      <c r="A11" s="104" t="s">
        <v>40</v>
      </c>
      <c r="B11" s="19" t="s">
        <v>41</v>
      </c>
      <c r="C11" s="7">
        <v>946.74354500000004</v>
      </c>
      <c r="D11" s="64">
        <v>946.74354500000004</v>
      </c>
      <c r="E11" s="64">
        <v>946.74354500000004</v>
      </c>
      <c r="F11" s="64">
        <v>946.74354500000004</v>
      </c>
      <c r="G11" s="64">
        <v>946.74354500000004</v>
      </c>
      <c r="H11" s="64">
        <v>946.74354500000004</v>
      </c>
      <c r="I11" s="64">
        <v>946.74354500000004</v>
      </c>
      <c r="J11" s="64">
        <v>946.74354500000004</v>
      </c>
    </row>
    <row r="12" spans="1:16">
      <c r="A12" s="104"/>
      <c r="B12" s="19" t="s">
        <v>42</v>
      </c>
      <c r="C12" s="7">
        <v>1459.848596</v>
      </c>
      <c r="D12" s="64">
        <v>1459.848596</v>
      </c>
      <c r="E12" s="64">
        <v>1459.848596</v>
      </c>
      <c r="F12" s="64">
        <v>1459.848596</v>
      </c>
      <c r="G12" s="64">
        <v>1459.848596</v>
      </c>
      <c r="H12" s="64">
        <v>1459.848596</v>
      </c>
      <c r="I12" s="64">
        <v>1459.848596</v>
      </c>
      <c r="J12" s="64">
        <v>1459.848596</v>
      </c>
    </row>
    <row r="13" spans="1:16">
      <c r="A13" s="104"/>
      <c r="B13" s="19" t="s">
        <v>43</v>
      </c>
      <c r="C13" s="7">
        <v>6179.0882339999998</v>
      </c>
      <c r="D13" s="64">
        <v>6179.0882339999998</v>
      </c>
      <c r="E13" s="64">
        <v>6179.0882339999998</v>
      </c>
      <c r="F13" s="64">
        <v>6179.0882339999998</v>
      </c>
      <c r="G13" s="64">
        <v>6179.0882339999998</v>
      </c>
      <c r="H13" s="64">
        <v>6179.0882339999998</v>
      </c>
      <c r="I13" s="64">
        <v>6179.0882339999998</v>
      </c>
      <c r="J13" s="64">
        <v>6179.0882339999998</v>
      </c>
    </row>
    <row r="14" spans="1:16">
      <c r="A14" s="104"/>
      <c r="B14" s="19" t="s">
        <v>44</v>
      </c>
      <c r="C14" s="7">
        <v>8.5214820000000007</v>
      </c>
      <c r="D14" s="64">
        <v>8.5214820000000007</v>
      </c>
      <c r="E14" s="64">
        <v>8.5214820000000007</v>
      </c>
      <c r="F14" s="64">
        <v>8.5214820000000007</v>
      </c>
      <c r="G14" s="64">
        <v>8.5214820000000007</v>
      </c>
      <c r="H14" s="64">
        <v>8.5214820000000007</v>
      </c>
      <c r="I14" s="64">
        <v>8.5214820000000007</v>
      </c>
      <c r="J14" s="64">
        <v>8.5214820000000007</v>
      </c>
    </row>
    <row r="15" spans="1:16">
      <c r="A15" s="104"/>
      <c r="B15" s="19" t="s">
        <v>45</v>
      </c>
      <c r="C15" s="7">
        <v>245.28790599999999</v>
      </c>
      <c r="D15" s="64">
        <v>245.28790599999999</v>
      </c>
      <c r="E15" s="64">
        <v>245.28790599999999</v>
      </c>
      <c r="F15" s="64">
        <v>245.28790599999999</v>
      </c>
      <c r="G15" s="64">
        <v>245.28790599999999</v>
      </c>
      <c r="H15" s="64">
        <v>245.28790599999999</v>
      </c>
      <c r="I15" s="64">
        <v>245.28790599999999</v>
      </c>
      <c r="J15" s="64">
        <v>245.28790599999999</v>
      </c>
    </row>
    <row r="16" spans="1:16">
      <c r="A16" s="104"/>
      <c r="B16" s="19" t="s">
        <v>46</v>
      </c>
      <c r="C16" s="7">
        <v>30.403046</v>
      </c>
      <c r="D16" s="64">
        <v>30.403046</v>
      </c>
      <c r="E16" s="64">
        <v>30.403046</v>
      </c>
      <c r="F16" s="64">
        <v>30.403046</v>
      </c>
      <c r="G16" s="64">
        <v>30.403046</v>
      </c>
      <c r="H16" s="64">
        <v>30.403046</v>
      </c>
      <c r="I16" s="64">
        <v>30.403046</v>
      </c>
      <c r="J16" s="64">
        <v>30.403046</v>
      </c>
    </row>
    <row r="17" spans="1:10">
      <c r="B17" s="20" t="s">
        <v>48</v>
      </c>
      <c r="C17" s="25">
        <v>65.239971999999995</v>
      </c>
      <c r="D17" s="19"/>
      <c r="E17" s="19"/>
    </row>
    <row r="18" spans="1:10" ht="15.75" thickBot="1">
      <c r="B18" s="5" t="s">
        <v>49</v>
      </c>
      <c r="C18" s="24">
        <f>SUM(C4:C16)</f>
        <v>9363.6566649999986</v>
      </c>
      <c r="E18" s="16"/>
    </row>
    <row r="19" spans="1:10">
      <c r="D19" s="16"/>
      <c r="E19" s="16"/>
    </row>
    <row r="20" spans="1:10">
      <c r="A20" t="s">
        <v>36</v>
      </c>
      <c r="B20" t="s">
        <v>17</v>
      </c>
      <c r="C20">
        <f>(C4/$C4)*100</f>
        <v>100</v>
      </c>
      <c r="D20" s="56">
        <f t="shared" ref="D20:J20" si="0">(D4/$C4)*100</f>
        <v>100</v>
      </c>
      <c r="E20" s="56">
        <f t="shared" si="0"/>
        <v>100</v>
      </c>
      <c r="F20" s="56">
        <f t="shared" si="0"/>
        <v>100</v>
      </c>
      <c r="G20" s="56">
        <f t="shared" si="0"/>
        <v>100</v>
      </c>
      <c r="H20" s="56">
        <f t="shared" si="0"/>
        <v>100</v>
      </c>
      <c r="I20" s="56">
        <f t="shared" si="0"/>
        <v>100</v>
      </c>
      <c r="J20" s="56">
        <f t="shared" si="0"/>
        <v>100</v>
      </c>
    </row>
    <row r="21" spans="1:10">
      <c r="B21" t="s">
        <v>18</v>
      </c>
      <c r="C21" s="56">
        <f t="shared" ref="C21:J21" si="1">(C5/$C5)*100</f>
        <v>100</v>
      </c>
      <c r="D21" s="56">
        <f t="shared" si="1"/>
        <v>100</v>
      </c>
      <c r="E21" s="56">
        <f t="shared" si="1"/>
        <v>100</v>
      </c>
      <c r="F21" s="56">
        <f t="shared" si="1"/>
        <v>100</v>
      </c>
      <c r="G21" s="56">
        <f t="shared" si="1"/>
        <v>100</v>
      </c>
      <c r="H21" s="56">
        <f t="shared" si="1"/>
        <v>100</v>
      </c>
      <c r="I21" s="56">
        <f t="shared" si="1"/>
        <v>100</v>
      </c>
      <c r="J21" s="56">
        <f t="shared" si="1"/>
        <v>100</v>
      </c>
    </row>
    <row r="22" spans="1:10">
      <c r="B22" t="s">
        <v>19</v>
      </c>
      <c r="C22" s="56">
        <f t="shared" ref="C22:J22" si="2">(C6/$C6)*100</f>
        <v>100</v>
      </c>
      <c r="D22" s="56">
        <f t="shared" si="2"/>
        <v>100</v>
      </c>
      <c r="E22" s="56">
        <f t="shared" si="2"/>
        <v>100</v>
      </c>
      <c r="F22" s="56">
        <f t="shared" si="2"/>
        <v>100</v>
      </c>
      <c r="G22" s="56">
        <f t="shared" si="2"/>
        <v>100</v>
      </c>
      <c r="H22" s="56">
        <f t="shared" si="2"/>
        <v>100</v>
      </c>
      <c r="I22" s="56">
        <f t="shared" si="2"/>
        <v>100</v>
      </c>
      <c r="J22" s="56">
        <f t="shared" si="2"/>
        <v>100</v>
      </c>
    </row>
    <row r="23" spans="1:10">
      <c r="A23" t="s">
        <v>37</v>
      </c>
      <c r="B23" t="s">
        <v>20</v>
      </c>
      <c r="C23" s="56">
        <f t="shared" ref="C23:J23" si="3">(C7/$C7)*100</f>
        <v>100</v>
      </c>
      <c r="D23" s="56">
        <f t="shared" si="3"/>
        <v>100</v>
      </c>
      <c r="E23" s="56">
        <f t="shared" si="3"/>
        <v>100</v>
      </c>
      <c r="F23" s="56">
        <f t="shared" si="3"/>
        <v>100</v>
      </c>
      <c r="G23" s="56">
        <f t="shared" si="3"/>
        <v>100</v>
      </c>
      <c r="H23" s="56">
        <f t="shared" si="3"/>
        <v>100</v>
      </c>
      <c r="I23" s="56">
        <f t="shared" si="3"/>
        <v>100</v>
      </c>
      <c r="J23" s="56">
        <f t="shared" si="3"/>
        <v>100</v>
      </c>
    </row>
    <row r="24" spans="1:10">
      <c r="B24" t="s">
        <v>38</v>
      </c>
      <c r="C24" s="56">
        <f t="shared" ref="C24:J24" si="4">(C8/$C8)*100</f>
        <v>100</v>
      </c>
      <c r="D24" s="56">
        <f t="shared" si="4"/>
        <v>100</v>
      </c>
      <c r="E24" s="56">
        <f t="shared" si="4"/>
        <v>100</v>
      </c>
      <c r="F24" s="56">
        <f t="shared" si="4"/>
        <v>100</v>
      </c>
      <c r="G24" s="56">
        <f t="shared" si="4"/>
        <v>100</v>
      </c>
      <c r="H24" s="56">
        <f t="shared" si="4"/>
        <v>100</v>
      </c>
      <c r="I24" s="56">
        <f t="shared" si="4"/>
        <v>100</v>
      </c>
      <c r="J24" s="56">
        <f t="shared" si="4"/>
        <v>100</v>
      </c>
    </row>
    <row r="25" spans="1:10">
      <c r="B25" t="s">
        <v>21</v>
      </c>
      <c r="C25" s="56">
        <f t="shared" ref="C25:J25" si="5">(C9/$C9)*100</f>
        <v>100</v>
      </c>
      <c r="D25" s="56">
        <f t="shared" si="5"/>
        <v>100</v>
      </c>
      <c r="E25" s="56">
        <f t="shared" si="5"/>
        <v>100</v>
      </c>
      <c r="F25" s="56">
        <f t="shared" si="5"/>
        <v>100</v>
      </c>
      <c r="G25" s="56">
        <f t="shared" si="5"/>
        <v>100</v>
      </c>
      <c r="H25" s="56">
        <f t="shared" si="5"/>
        <v>100</v>
      </c>
      <c r="I25" s="56">
        <f t="shared" si="5"/>
        <v>100</v>
      </c>
      <c r="J25" s="56">
        <f t="shared" si="5"/>
        <v>100</v>
      </c>
    </row>
    <row r="26" spans="1:10">
      <c r="B26" t="s">
        <v>39</v>
      </c>
      <c r="C26" s="56">
        <f t="shared" ref="C26:J26" si="6">(C10/$C10)*100</f>
        <v>100</v>
      </c>
      <c r="D26" s="56">
        <f t="shared" si="6"/>
        <v>100</v>
      </c>
      <c r="E26" s="56">
        <f t="shared" si="6"/>
        <v>100</v>
      </c>
      <c r="F26" s="56">
        <f t="shared" si="6"/>
        <v>100</v>
      </c>
      <c r="G26" s="56">
        <f t="shared" si="6"/>
        <v>100</v>
      </c>
      <c r="H26" s="56">
        <f t="shared" si="6"/>
        <v>100</v>
      </c>
      <c r="I26" s="56">
        <f t="shared" si="6"/>
        <v>100</v>
      </c>
      <c r="J26" s="56">
        <f t="shared" si="6"/>
        <v>100</v>
      </c>
    </row>
    <row r="27" spans="1:10">
      <c r="A27" t="s">
        <v>40</v>
      </c>
      <c r="B27" t="s">
        <v>41</v>
      </c>
      <c r="C27" s="56">
        <f t="shared" ref="C27:J27" si="7">(C11/$C11)*100</f>
        <v>100</v>
      </c>
      <c r="D27" s="56">
        <f t="shared" si="7"/>
        <v>100</v>
      </c>
      <c r="E27" s="56">
        <f t="shared" si="7"/>
        <v>100</v>
      </c>
      <c r="F27" s="56">
        <f t="shared" si="7"/>
        <v>100</v>
      </c>
      <c r="G27" s="56">
        <f t="shared" si="7"/>
        <v>100</v>
      </c>
      <c r="H27" s="56">
        <f t="shared" si="7"/>
        <v>100</v>
      </c>
      <c r="I27" s="56">
        <f t="shared" si="7"/>
        <v>100</v>
      </c>
      <c r="J27" s="56">
        <f t="shared" si="7"/>
        <v>100</v>
      </c>
    </row>
    <row r="28" spans="1:10">
      <c r="B28" t="s">
        <v>42</v>
      </c>
      <c r="C28" s="56">
        <f t="shared" ref="C28:J28" si="8">(C12/$C12)*100</f>
        <v>100</v>
      </c>
      <c r="D28" s="56">
        <f t="shared" si="8"/>
        <v>100</v>
      </c>
      <c r="E28" s="56">
        <f t="shared" si="8"/>
        <v>100</v>
      </c>
      <c r="F28" s="56">
        <f t="shared" si="8"/>
        <v>100</v>
      </c>
      <c r="G28" s="56">
        <f t="shared" si="8"/>
        <v>100</v>
      </c>
      <c r="H28" s="56">
        <f t="shared" si="8"/>
        <v>100</v>
      </c>
      <c r="I28" s="56">
        <f t="shared" si="8"/>
        <v>100</v>
      </c>
      <c r="J28" s="56">
        <f t="shared" si="8"/>
        <v>100</v>
      </c>
    </row>
    <row r="29" spans="1:10">
      <c r="B29" t="s">
        <v>43</v>
      </c>
      <c r="C29" s="56">
        <f t="shared" ref="C29:J29" si="9">(C13/$C13)*100</f>
        <v>100</v>
      </c>
      <c r="D29" s="56">
        <f t="shared" si="9"/>
        <v>100</v>
      </c>
      <c r="E29" s="56">
        <f t="shared" si="9"/>
        <v>100</v>
      </c>
      <c r="F29" s="56">
        <f t="shared" si="9"/>
        <v>100</v>
      </c>
      <c r="G29" s="56">
        <f t="shared" si="9"/>
        <v>100</v>
      </c>
      <c r="H29" s="56">
        <f t="shared" si="9"/>
        <v>100</v>
      </c>
      <c r="I29" s="56">
        <f t="shared" si="9"/>
        <v>100</v>
      </c>
      <c r="J29" s="56">
        <f t="shared" si="9"/>
        <v>100</v>
      </c>
    </row>
    <row r="30" spans="1:10">
      <c r="B30" t="s">
        <v>44</v>
      </c>
      <c r="C30" s="56">
        <f t="shared" ref="C30:J30" si="10">(C14/$C14)*100</f>
        <v>100</v>
      </c>
      <c r="D30" s="56">
        <f t="shared" si="10"/>
        <v>100</v>
      </c>
      <c r="E30" s="56">
        <f t="shared" si="10"/>
        <v>100</v>
      </c>
      <c r="F30" s="56">
        <f t="shared" si="10"/>
        <v>100</v>
      </c>
      <c r="G30" s="56">
        <f t="shared" si="10"/>
        <v>100</v>
      </c>
      <c r="H30" s="56">
        <f t="shared" si="10"/>
        <v>100</v>
      </c>
      <c r="I30" s="56">
        <f t="shared" si="10"/>
        <v>100</v>
      </c>
      <c r="J30" s="56">
        <f t="shared" si="10"/>
        <v>100</v>
      </c>
    </row>
    <row r="31" spans="1:10">
      <c r="B31" t="s">
        <v>45</v>
      </c>
      <c r="C31" s="56">
        <f t="shared" ref="C31:J31" si="11">(C15/$C15)*100</f>
        <v>100</v>
      </c>
      <c r="D31" s="56">
        <f t="shared" si="11"/>
        <v>100</v>
      </c>
      <c r="E31" s="56">
        <f t="shared" si="11"/>
        <v>100</v>
      </c>
      <c r="F31" s="56">
        <f t="shared" si="11"/>
        <v>100</v>
      </c>
      <c r="G31" s="56">
        <f t="shared" si="11"/>
        <v>100</v>
      </c>
      <c r="H31" s="56">
        <f t="shared" si="11"/>
        <v>100</v>
      </c>
      <c r="I31" s="56">
        <f t="shared" si="11"/>
        <v>100</v>
      </c>
      <c r="J31" s="56">
        <f t="shared" si="11"/>
        <v>100</v>
      </c>
    </row>
    <row r="32" spans="1:10">
      <c r="B32" t="s">
        <v>46</v>
      </c>
      <c r="C32" s="56">
        <f t="shared" ref="C32:J32" si="12">(C16/$C16)*100</f>
        <v>100</v>
      </c>
      <c r="D32" s="56">
        <f t="shared" si="12"/>
        <v>100</v>
      </c>
      <c r="E32" s="56">
        <f t="shared" si="12"/>
        <v>100</v>
      </c>
      <c r="F32" s="56">
        <f t="shared" si="12"/>
        <v>100</v>
      </c>
      <c r="G32" s="56">
        <f t="shared" si="12"/>
        <v>100</v>
      </c>
      <c r="H32" s="56">
        <f t="shared" si="12"/>
        <v>100</v>
      </c>
      <c r="I32" s="56">
        <f t="shared" si="12"/>
        <v>100</v>
      </c>
      <c r="J32" s="56">
        <f t="shared" si="12"/>
        <v>100</v>
      </c>
    </row>
  </sheetData>
  <sheetProtection password="E678" sheet="1" objects="1" scenarios="1"/>
  <mergeCells count="3">
    <mergeCell ref="A4:A6"/>
    <mergeCell ref="A7:A10"/>
    <mergeCell ref="A11:A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S21"/>
  <sheetViews>
    <sheetView zoomScale="70" zoomScaleNormal="70" workbookViewId="0">
      <selection activeCell="F1" sqref="F1:Q2"/>
    </sheetView>
  </sheetViews>
  <sheetFormatPr defaultColWidth="9.140625" defaultRowHeight="15"/>
  <cols>
    <col min="1" max="3" width="1.5703125" style="66" customWidth="1"/>
    <col min="4" max="4" width="15.5703125" style="18" customWidth="1"/>
    <col min="5" max="5" width="49" style="18" customWidth="1"/>
    <col min="6" max="16384" width="9.140625" style="18"/>
  </cols>
  <sheetData>
    <row r="1" spans="4:19">
      <c r="D1" s="80"/>
      <c r="E1" s="80"/>
      <c r="F1" s="103" t="s">
        <v>0</v>
      </c>
      <c r="G1" s="103"/>
      <c r="H1" s="103" t="s">
        <v>1</v>
      </c>
      <c r="I1" s="103"/>
      <c r="J1" s="103"/>
      <c r="K1" s="103"/>
      <c r="L1" s="103"/>
      <c r="M1" s="103"/>
      <c r="N1" s="103"/>
      <c r="O1" s="103" t="s">
        <v>2</v>
      </c>
      <c r="P1" s="103"/>
      <c r="Q1" s="103"/>
      <c r="R1" s="80"/>
      <c r="S1" s="80"/>
    </row>
    <row r="2" spans="4:19">
      <c r="D2" s="80"/>
      <c r="E2" s="80"/>
      <c r="F2" s="103"/>
      <c r="G2" s="103"/>
      <c r="H2" s="103"/>
      <c r="I2" s="103"/>
      <c r="J2" s="103"/>
      <c r="K2" s="103"/>
      <c r="L2" s="103"/>
      <c r="M2" s="103"/>
      <c r="N2" s="103"/>
      <c r="O2" s="103"/>
      <c r="P2" s="103"/>
      <c r="Q2" s="103"/>
      <c r="R2" s="80"/>
      <c r="S2" s="80"/>
    </row>
    <row r="3" spans="4:19" ht="171.75" customHeight="1">
      <c r="D3" s="102" t="s">
        <v>53</v>
      </c>
      <c r="E3" s="102"/>
      <c r="F3" s="97" t="s">
        <v>102</v>
      </c>
      <c r="G3" s="97" t="s">
        <v>103</v>
      </c>
      <c r="H3" s="97" t="s">
        <v>104</v>
      </c>
      <c r="I3" s="97" t="s">
        <v>105</v>
      </c>
      <c r="J3" s="97" t="s">
        <v>106</v>
      </c>
      <c r="K3" s="97" t="s">
        <v>107</v>
      </c>
      <c r="L3" s="97" t="s">
        <v>108</v>
      </c>
      <c r="M3" s="97" t="s">
        <v>12</v>
      </c>
      <c r="N3" s="97" t="s">
        <v>109</v>
      </c>
      <c r="O3" s="97" t="s">
        <v>110</v>
      </c>
      <c r="P3" s="97" t="s">
        <v>111</v>
      </c>
      <c r="Q3" s="97" t="s">
        <v>112</v>
      </c>
      <c r="R3" s="80"/>
      <c r="S3" s="80"/>
    </row>
    <row r="4" spans="4:19">
      <c r="D4" s="102" t="s">
        <v>36</v>
      </c>
      <c r="E4" s="80" t="s">
        <v>17</v>
      </c>
      <c r="F4" s="82">
        <f>'Ecosystem Area'!$C4*('ES Potential per SPU'!F4/3)</f>
        <v>29.325751999999998</v>
      </c>
      <c r="G4" s="82">
        <f>'Ecosystem Area'!$C4*('ES Potential per SPU'!G4/3)</f>
        <v>43.988627999999999</v>
      </c>
      <c r="H4" s="82">
        <f>'Ecosystem Area'!$C4*('ES Potential per SPU'!H4/3)</f>
        <v>14.662875999999999</v>
      </c>
      <c r="I4" s="82">
        <f>'Ecosystem Area'!$C4*('ES Potential per SPU'!I4/3)</f>
        <v>29.325751999999998</v>
      </c>
      <c r="J4" s="82">
        <f>'Ecosystem Area'!$C4*('ES Potential per SPU'!J4/3)</f>
        <v>29.325751999999998</v>
      </c>
      <c r="K4" s="82">
        <f>'Ecosystem Area'!$C4*('ES Potential per SPU'!K4/3)</f>
        <v>29.325751999999998</v>
      </c>
      <c r="L4" s="82">
        <f>'Ecosystem Area'!$C4*('ES Potential per SPU'!L4/3)</f>
        <v>43.988627999999999</v>
      </c>
      <c r="M4" s="82">
        <f>'Ecosystem Area'!$C4*('ES Potential per SPU'!M4/3)</f>
        <v>29.325751999999998</v>
      </c>
      <c r="N4" s="82">
        <f>'Ecosystem Area'!$C4*('ES Potential per SPU'!N4/3)</f>
        <v>0</v>
      </c>
      <c r="O4" s="82">
        <f>'Ecosystem Area'!$C4*('ES Potential per SPU'!O4/3)</f>
        <v>29.325751999999998</v>
      </c>
      <c r="P4" s="82">
        <f>'Ecosystem Area'!$C4*('ES Potential per SPU'!P4/3)</f>
        <v>14.662875999999999</v>
      </c>
      <c r="Q4" s="82">
        <f>'Ecosystem Area'!$C4*('ES Potential per SPU'!Q4/3)</f>
        <v>14.662875999999999</v>
      </c>
      <c r="R4" s="81"/>
      <c r="S4" s="82">
        <f t="shared" ref="S4:S16" si="0">SUM(F4:Q4)</f>
        <v>307.92039599999998</v>
      </c>
    </row>
    <row r="5" spans="4:19">
      <c r="D5" s="102"/>
      <c r="E5" s="80" t="s">
        <v>18</v>
      </c>
      <c r="F5" s="82">
        <f>'Ecosystem Area'!$C5*('ES Potential per SPU'!F5/3)</f>
        <v>12.280581333333332</v>
      </c>
      <c r="G5" s="82">
        <f>'Ecosystem Area'!$C5*('ES Potential per SPU'!G5/3)</f>
        <v>18.420871999999999</v>
      </c>
      <c r="H5" s="82">
        <f>'Ecosystem Area'!$C5*('ES Potential per SPU'!H5/3)</f>
        <v>6.1402906666666661</v>
      </c>
      <c r="I5" s="82">
        <f>'Ecosystem Area'!$C5*('ES Potential per SPU'!I5/3)</f>
        <v>12.280581333333332</v>
      </c>
      <c r="J5" s="82">
        <f>'Ecosystem Area'!$C5*('ES Potential per SPU'!J5/3)</f>
        <v>12.280581333333332</v>
      </c>
      <c r="K5" s="82">
        <f>'Ecosystem Area'!$C5*('ES Potential per SPU'!K5/3)</f>
        <v>12.280581333333332</v>
      </c>
      <c r="L5" s="82">
        <f>'Ecosystem Area'!$C5*('ES Potential per SPU'!L5/3)</f>
        <v>18.420871999999999</v>
      </c>
      <c r="M5" s="82">
        <f>'Ecosystem Area'!$C5*('ES Potential per SPU'!M5/3)</f>
        <v>12.280581333333332</v>
      </c>
      <c r="N5" s="82">
        <f>'Ecosystem Area'!$C5*('ES Potential per SPU'!N5/3)</f>
        <v>12.280581333333332</v>
      </c>
      <c r="O5" s="82">
        <f>'Ecosystem Area'!$C5*('ES Potential per SPU'!O5/3)</f>
        <v>12.280581333333332</v>
      </c>
      <c r="P5" s="82">
        <f>'Ecosystem Area'!$C5*('ES Potential per SPU'!P5/3)</f>
        <v>6.1402906666666661</v>
      </c>
      <c r="Q5" s="82">
        <f>'Ecosystem Area'!$C5*('ES Potential per SPU'!Q5/3)</f>
        <v>6.1402906666666661</v>
      </c>
      <c r="R5" s="81"/>
      <c r="S5" s="82">
        <f t="shared" si="0"/>
        <v>141.22668533333331</v>
      </c>
    </row>
    <row r="6" spans="4:19">
      <c r="D6" s="102"/>
      <c r="E6" s="80" t="s">
        <v>19</v>
      </c>
      <c r="F6" s="82">
        <f>'Ecosystem Area'!$C6*('ES Potential per SPU'!F6/3)</f>
        <v>7.0807669999999998</v>
      </c>
      <c r="G6" s="82">
        <f>'Ecosystem Area'!$C6*('ES Potential per SPU'!G6/3)</f>
        <v>21.242301000000001</v>
      </c>
      <c r="H6" s="82">
        <f>'Ecosystem Area'!$C6*('ES Potential per SPU'!H6/3)</f>
        <v>7.0807669999999998</v>
      </c>
      <c r="I6" s="82">
        <f>'Ecosystem Area'!$C6*('ES Potential per SPU'!I6/3)</f>
        <v>14.161534</v>
      </c>
      <c r="J6" s="82">
        <f>'Ecosystem Area'!$C6*('ES Potential per SPU'!J6/3)</f>
        <v>14.161534</v>
      </c>
      <c r="K6" s="82">
        <f>'Ecosystem Area'!$C6*('ES Potential per SPU'!K6/3)</f>
        <v>14.161534</v>
      </c>
      <c r="L6" s="82">
        <f>'Ecosystem Area'!$C6*('ES Potential per SPU'!L6/3)</f>
        <v>21.242301000000001</v>
      </c>
      <c r="M6" s="82">
        <f>'Ecosystem Area'!$C6*('ES Potential per SPU'!M6/3)</f>
        <v>14.161534</v>
      </c>
      <c r="N6" s="82">
        <f>'Ecosystem Area'!$C6*('ES Potential per SPU'!N6/3)</f>
        <v>14.161534</v>
      </c>
      <c r="O6" s="82">
        <f>'Ecosystem Area'!$C6*('ES Potential per SPU'!O6/3)</f>
        <v>14.161534</v>
      </c>
      <c r="P6" s="82">
        <f>'Ecosystem Area'!$C6*('ES Potential per SPU'!P6/3)</f>
        <v>7.0807669999999998</v>
      </c>
      <c r="Q6" s="82">
        <f>'Ecosystem Area'!$C6*('ES Potential per SPU'!Q6/3)</f>
        <v>7.0807669999999998</v>
      </c>
      <c r="R6" s="81"/>
      <c r="S6" s="82">
        <f t="shared" si="0"/>
        <v>155.77687400000002</v>
      </c>
    </row>
    <row r="7" spans="4:19">
      <c r="D7" s="102" t="s">
        <v>37</v>
      </c>
      <c r="E7" s="80" t="s">
        <v>20</v>
      </c>
      <c r="F7" s="82">
        <f>'Ecosystem Area'!$C7*('ES Potential per SPU'!F7/3)</f>
        <v>0</v>
      </c>
      <c r="G7" s="82">
        <f>'Ecosystem Area'!$C7*('ES Potential per SPU'!G7/3)</f>
        <v>97.290935000000005</v>
      </c>
      <c r="H7" s="82">
        <f>'Ecosystem Area'!$C7*('ES Potential per SPU'!H7/3)</f>
        <v>0</v>
      </c>
      <c r="I7" s="82">
        <f>'Ecosystem Area'!$C7*('ES Potential per SPU'!I7/3)</f>
        <v>32.430311666666668</v>
      </c>
      <c r="J7" s="82">
        <f>'Ecosystem Area'!$C7*('ES Potential per SPU'!J7/3)</f>
        <v>32.430311666666668</v>
      </c>
      <c r="K7" s="82">
        <f>'Ecosystem Area'!$C7*('ES Potential per SPU'!K7/3)</f>
        <v>64.860623333333336</v>
      </c>
      <c r="L7" s="82">
        <f>'Ecosystem Area'!$C7*('ES Potential per SPU'!L7/3)</f>
        <v>64.860623333333336</v>
      </c>
      <c r="M7" s="82">
        <f>'Ecosystem Area'!$C7*('ES Potential per SPU'!M7/3)</f>
        <v>64.860623333333336</v>
      </c>
      <c r="N7" s="82">
        <f>'Ecosystem Area'!$C7*('ES Potential per SPU'!N7/3)</f>
        <v>64.860623333333336</v>
      </c>
      <c r="O7" s="82">
        <f>'Ecosystem Area'!$C7*('ES Potential per SPU'!O7/3)</f>
        <v>64.860623333333336</v>
      </c>
      <c r="P7" s="82">
        <f>'Ecosystem Area'!$C7*('ES Potential per SPU'!P7/3)</f>
        <v>32.430311666666668</v>
      </c>
      <c r="Q7" s="82">
        <f>'Ecosystem Area'!$C7*('ES Potential per SPU'!Q7/3)</f>
        <v>32.430311666666668</v>
      </c>
      <c r="R7" s="81"/>
      <c r="S7" s="82">
        <f t="shared" si="0"/>
        <v>551.31529833333332</v>
      </c>
    </row>
    <row r="8" spans="4:19">
      <c r="D8" s="102"/>
      <c r="E8" s="80" t="s">
        <v>38</v>
      </c>
      <c r="F8" s="82">
        <f>'Ecosystem Area'!$C8*('ES Potential per SPU'!F8/3)</f>
        <v>0</v>
      </c>
      <c r="G8" s="82">
        <f>'Ecosystem Area'!$C8*('ES Potential per SPU'!G8/3)</f>
        <v>14.189869333333334</v>
      </c>
      <c r="H8" s="82">
        <f>'Ecosystem Area'!$C8*('ES Potential per SPU'!H8/3)</f>
        <v>7.0949346666666671</v>
      </c>
      <c r="I8" s="82">
        <f>'Ecosystem Area'!$C8*('ES Potential per SPU'!I8/3)</f>
        <v>0</v>
      </c>
      <c r="J8" s="82">
        <f>'Ecosystem Area'!$C8*('ES Potential per SPU'!J8/3)</f>
        <v>0</v>
      </c>
      <c r="K8" s="82">
        <f>'Ecosystem Area'!$C8*('ES Potential per SPU'!K8/3)</f>
        <v>7.0949346666666671</v>
      </c>
      <c r="L8" s="82">
        <f>'Ecosystem Area'!$C8*('ES Potential per SPU'!L8/3)</f>
        <v>14.189869333333334</v>
      </c>
      <c r="M8" s="82">
        <f>'Ecosystem Area'!$C8*('ES Potential per SPU'!M8/3)</f>
        <v>14.189869333333334</v>
      </c>
      <c r="N8" s="82">
        <f>'Ecosystem Area'!$C8*('ES Potential per SPU'!N8/3)</f>
        <v>0</v>
      </c>
      <c r="O8" s="82">
        <f>'Ecosystem Area'!$C8*('ES Potential per SPU'!O8/3)</f>
        <v>14.189869333333334</v>
      </c>
      <c r="P8" s="82">
        <f>'Ecosystem Area'!$C8*('ES Potential per SPU'!P8/3)</f>
        <v>0</v>
      </c>
      <c r="Q8" s="82">
        <f>'Ecosystem Area'!$C8*('ES Potential per SPU'!Q8/3)</f>
        <v>14.189869333333334</v>
      </c>
      <c r="R8" s="81"/>
      <c r="S8" s="82">
        <f t="shared" si="0"/>
        <v>85.139216000000005</v>
      </c>
    </row>
    <row r="9" spans="4:19">
      <c r="D9" s="102"/>
      <c r="E9" s="80" t="s">
        <v>21</v>
      </c>
      <c r="F9" s="82">
        <f>'Ecosystem Area'!$C9*('ES Potential per SPU'!F9/3)</f>
        <v>0</v>
      </c>
      <c r="G9" s="82">
        <f>'Ecosystem Area'!$C9*('ES Potential per SPU'!G9/3)</f>
        <v>160.917664</v>
      </c>
      <c r="H9" s="82">
        <f>'Ecosystem Area'!$C9*('ES Potential per SPU'!H9/3)</f>
        <v>53.639221333333332</v>
      </c>
      <c r="I9" s="82">
        <f>'Ecosystem Area'!$C9*('ES Potential per SPU'!I9/3)</f>
        <v>53.639221333333332</v>
      </c>
      <c r="J9" s="82">
        <f>'Ecosystem Area'!$C9*('ES Potential per SPU'!J9/3)</f>
        <v>53.639221333333332</v>
      </c>
      <c r="K9" s="82">
        <f>'Ecosystem Area'!$C9*('ES Potential per SPU'!K9/3)</f>
        <v>107.27844266666666</v>
      </c>
      <c r="L9" s="82">
        <f>'Ecosystem Area'!$C9*('ES Potential per SPU'!L9/3)</f>
        <v>107.27844266666666</v>
      </c>
      <c r="M9" s="82">
        <f>'Ecosystem Area'!$C9*('ES Potential per SPU'!M9/3)</f>
        <v>107.27844266666666</v>
      </c>
      <c r="N9" s="82">
        <f>'Ecosystem Area'!$C9*('ES Potential per SPU'!N9/3)</f>
        <v>107.27844266666666</v>
      </c>
      <c r="O9" s="82">
        <f>'Ecosystem Area'!$C9*('ES Potential per SPU'!O9/3)</f>
        <v>107.27844266666666</v>
      </c>
      <c r="P9" s="82">
        <f>'Ecosystem Area'!$C9*('ES Potential per SPU'!P9/3)</f>
        <v>53.639221333333332</v>
      </c>
      <c r="Q9" s="82">
        <f>'Ecosystem Area'!$C9*('ES Potential per SPU'!Q9/3)</f>
        <v>53.639221333333332</v>
      </c>
      <c r="R9" s="81"/>
      <c r="S9" s="82">
        <f t="shared" si="0"/>
        <v>965.50598400000013</v>
      </c>
    </row>
    <row r="10" spans="4:19">
      <c r="D10" s="102"/>
      <c r="E10" s="80" t="s">
        <v>39</v>
      </c>
      <c r="F10" s="82">
        <f>'Ecosystem Area'!$C10*('ES Potential per SPU'!F10/3)</f>
        <v>0</v>
      </c>
      <c r="G10" s="82">
        <f>'Ecosystem Area'!$C10*('ES Potential per SPU'!G10/3)</f>
        <v>130.618652</v>
      </c>
      <c r="H10" s="82">
        <f>'Ecosystem Area'!$C10*('ES Potential per SPU'!H10/3)</f>
        <v>43.539550666666663</v>
      </c>
      <c r="I10" s="82">
        <f>'Ecosystem Area'!$C10*('ES Potential per SPU'!I10/3)</f>
        <v>43.539550666666663</v>
      </c>
      <c r="J10" s="82">
        <f>'Ecosystem Area'!$C10*('ES Potential per SPU'!J10/3)</f>
        <v>43.539550666666663</v>
      </c>
      <c r="K10" s="82">
        <f>'Ecosystem Area'!$C10*('ES Potential per SPU'!K10/3)</f>
        <v>87.079101333333327</v>
      </c>
      <c r="L10" s="82">
        <f>'Ecosystem Area'!$C10*('ES Potential per SPU'!L10/3)</f>
        <v>87.079101333333327</v>
      </c>
      <c r="M10" s="82">
        <f>'Ecosystem Area'!$C10*('ES Potential per SPU'!M10/3)</f>
        <v>87.079101333333327</v>
      </c>
      <c r="N10" s="82">
        <f>'Ecosystem Area'!$C10*('ES Potential per SPU'!N10/3)</f>
        <v>87.079101333333327</v>
      </c>
      <c r="O10" s="82">
        <f>'Ecosystem Area'!$C10*('ES Potential per SPU'!O10/3)</f>
        <v>87.079101333333327</v>
      </c>
      <c r="P10" s="82">
        <f>'Ecosystem Area'!$C10*('ES Potential per SPU'!P10/3)</f>
        <v>43.539550666666663</v>
      </c>
      <c r="Q10" s="82">
        <f>'Ecosystem Area'!$C10*('ES Potential per SPU'!Q10/3)</f>
        <v>43.539550666666663</v>
      </c>
      <c r="R10" s="81"/>
      <c r="S10" s="82">
        <f t="shared" si="0"/>
        <v>783.71191199999998</v>
      </c>
    </row>
    <row r="11" spans="4:19">
      <c r="D11" s="102" t="s">
        <v>40</v>
      </c>
      <c r="E11" s="80" t="s">
        <v>41</v>
      </c>
      <c r="F11" s="82">
        <f>'Ecosystem Area'!$C11*('ES Potential per SPU'!F11/3)</f>
        <v>0</v>
      </c>
      <c r="G11" s="82">
        <f>'Ecosystem Area'!$C11*('ES Potential per SPU'!G11/3)</f>
        <v>631.16236333333336</v>
      </c>
      <c r="H11" s="82">
        <f>'Ecosystem Area'!$C11*('ES Potential per SPU'!H11/3)</f>
        <v>315.58118166666668</v>
      </c>
      <c r="I11" s="82">
        <f>'Ecosystem Area'!$C11*('ES Potential per SPU'!I11/3)</f>
        <v>315.58118166666668</v>
      </c>
      <c r="J11" s="82">
        <f>'Ecosystem Area'!$C11*('ES Potential per SPU'!J11/3)</f>
        <v>315.58118166666668</v>
      </c>
      <c r="K11" s="82">
        <f>'Ecosystem Area'!$C11*('ES Potential per SPU'!K11/3)</f>
        <v>631.16236333333336</v>
      </c>
      <c r="L11" s="82">
        <f>'Ecosystem Area'!$C11*('ES Potential per SPU'!L11/3)</f>
        <v>0</v>
      </c>
      <c r="M11" s="82">
        <f>'Ecosystem Area'!$C11*('ES Potential per SPU'!M11/3)</f>
        <v>0</v>
      </c>
      <c r="N11" s="82">
        <f>'Ecosystem Area'!$C11*('ES Potential per SPU'!N11/3)</f>
        <v>0</v>
      </c>
      <c r="O11" s="82">
        <f>'Ecosystem Area'!$C11*('ES Potential per SPU'!O11/3)</f>
        <v>0</v>
      </c>
      <c r="P11" s="82">
        <f>'Ecosystem Area'!$C11*('ES Potential per SPU'!P11/3)</f>
        <v>315.58118166666668</v>
      </c>
      <c r="Q11" s="82">
        <f>'Ecosystem Area'!$C11*('ES Potential per SPU'!Q11/3)</f>
        <v>315.58118166666668</v>
      </c>
      <c r="R11" s="81"/>
      <c r="S11" s="82">
        <f t="shared" si="0"/>
        <v>2840.2306349999999</v>
      </c>
    </row>
    <row r="12" spans="4:19">
      <c r="D12" s="102"/>
      <c r="E12" s="80" t="s">
        <v>42</v>
      </c>
      <c r="F12" s="82">
        <f>'Ecosystem Area'!$C12*('ES Potential per SPU'!F12/3)</f>
        <v>0</v>
      </c>
      <c r="G12" s="82">
        <f>'Ecosystem Area'!$C12*('ES Potential per SPU'!G12/3)</f>
        <v>973.23239733333332</v>
      </c>
      <c r="H12" s="82">
        <f>'Ecosystem Area'!$C12*('ES Potential per SPU'!H12/3)</f>
        <v>486.61619866666666</v>
      </c>
      <c r="I12" s="82">
        <f>'Ecosystem Area'!$C12*('ES Potential per SPU'!I12/3)</f>
        <v>486.61619866666666</v>
      </c>
      <c r="J12" s="82">
        <f>'Ecosystem Area'!$C12*('ES Potential per SPU'!J12/3)</f>
        <v>486.61619866666666</v>
      </c>
      <c r="K12" s="82">
        <f>'Ecosystem Area'!$C12*('ES Potential per SPU'!K12/3)</f>
        <v>973.23239733333332</v>
      </c>
      <c r="L12" s="82">
        <f>'Ecosystem Area'!$C12*('ES Potential per SPU'!L12/3)</f>
        <v>973.23239733333332</v>
      </c>
      <c r="M12" s="82">
        <f>'Ecosystem Area'!$C12*('ES Potential per SPU'!M12/3)</f>
        <v>0</v>
      </c>
      <c r="N12" s="82">
        <f>'Ecosystem Area'!$C12*('ES Potential per SPU'!N12/3)</f>
        <v>0</v>
      </c>
      <c r="O12" s="82">
        <f>'Ecosystem Area'!$C12*('ES Potential per SPU'!O12/3)</f>
        <v>0</v>
      </c>
      <c r="P12" s="82">
        <f>'Ecosystem Area'!$C12*('ES Potential per SPU'!P12/3)</f>
        <v>486.61619866666666</v>
      </c>
      <c r="Q12" s="82">
        <f>'Ecosystem Area'!$C12*('ES Potential per SPU'!Q12/3)</f>
        <v>486.61619866666666</v>
      </c>
      <c r="R12" s="81"/>
      <c r="S12" s="82">
        <f t="shared" si="0"/>
        <v>5352.7781853333336</v>
      </c>
    </row>
    <row r="13" spans="4:19">
      <c r="D13" s="102"/>
      <c r="E13" s="80" t="s">
        <v>43</v>
      </c>
      <c r="F13" s="82">
        <f>'Ecosystem Area'!$C13*('ES Potential per SPU'!F13/3)</f>
        <v>0</v>
      </c>
      <c r="G13" s="82">
        <f>'Ecosystem Area'!$C13*('ES Potential per SPU'!G13/3)</f>
        <v>4119.3921559999999</v>
      </c>
      <c r="H13" s="82">
        <f>'Ecosystem Area'!$C13*('ES Potential per SPU'!H13/3)</f>
        <v>4119.3921559999999</v>
      </c>
      <c r="I13" s="82">
        <f>'Ecosystem Area'!$C13*('ES Potential per SPU'!I13/3)</f>
        <v>2059.6960779999999</v>
      </c>
      <c r="J13" s="82">
        <f>'Ecosystem Area'!$C13*('ES Potential per SPU'!J13/3)</f>
        <v>2059.6960779999999</v>
      </c>
      <c r="K13" s="82">
        <f>'Ecosystem Area'!$C13*('ES Potential per SPU'!K13/3)</f>
        <v>4119.3921559999999</v>
      </c>
      <c r="L13" s="82">
        <f>'Ecosystem Area'!$C13*('ES Potential per SPU'!L13/3)</f>
        <v>4119.3921559999999</v>
      </c>
      <c r="M13" s="82">
        <f>'Ecosystem Area'!$C13*('ES Potential per SPU'!M13/3)</f>
        <v>0</v>
      </c>
      <c r="N13" s="82">
        <f>'Ecosystem Area'!$C13*('ES Potential per SPU'!N13/3)</f>
        <v>0</v>
      </c>
      <c r="O13" s="82">
        <f>'Ecosystem Area'!$C13*('ES Potential per SPU'!O13/3)</f>
        <v>0</v>
      </c>
      <c r="P13" s="82">
        <f>'Ecosystem Area'!$C13*('ES Potential per SPU'!P13/3)</f>
        <v>2059.6960779999999</v>
      </c>
      <c r="Q13" s="82">
        <f>'Ecosystem Area'!$C13*('ES Potential per SPU'!Q13/3)</f>
        <v>2059.6960779999999</v>
      </c>
      <c r="R13" s="81"/>
      <c r="S13" s="82">
        <f t="shared" si="0"/>
        <v>24716.352936000003</v>
      </c>
    </row>
    <row r="14" spans="4:19">
      <c r="D14" s="102"/>
      <c r="E14" s="80" t="s">
        <v>44</v>
      </c>
      <c r="F14" s="82">
        <f>'Ecosystem Area'!$C14*('ES Potential per SPU'!F14/3)</f>
        <v>0</v>
      </c>
      <c r="G14" s="82">
        <f>'Ecosystem Area'!$C14*('ES Potential per SPU'!G14/3)</f>
        <v>5.6809880000000001</v>
      </c>
      <c r="H14" s="82">
        <f>'Ecosystem Area'!$C14*('ES Potential per SPU'!H14/3)</f>
        <v>5.6809880000000001</v>
      </c>
      <c r="I14" s="82">
        <f>'Ecosystem Area'!$C14*('ES Potential per SPU'!I14/3)</f>
        <v>2.8404940000000001</v>
      </c>
      <c r="J14" s="82">
        <f>'Ecosystem Area'!$C14*('ES Potential per SPU'!J14/3)</f>
        <v>2.8404940000000001</v>
      </c>
      <c r="K14" s="82">
        <f>'Ecosystem Area'!$C14*('ES Potential per SPU'!K14/3)</f>
        <v>5.6809880000000001</v>
      </c>
      <c r="L14" s="82">
        <f>'Ecosystem Area'!$C14*('ES Potential per SPU'!L14/3)</f>
        <v>5.6809880000000001</v>
      </c>
      <c r="M14" s="82">
        <f>'Ecosystem Area'!$C14*('ES Potential per SPU'!M14/3)</f>
        <v>5.6809880000000001</v>
      </c>
      <c r="N14" s="82">
        <f>'Ecosystem Area'!$C14*('ES Potential per SPU'!N14/3)</f>
        <v>8.5214820000000007</v>
      </c>
      <c r="O14" s="82">
        <f>'Ecosystem Area'!$C14*('ES Potential per SPU'!O14/3)</f>
        <v>2.8404940000000001</v>
      </c>
      <c r="P14" s="82">
        <f>'Ecosystem Area'!$C14*('ES Potential per SPU'!P14/3)</f>
        <v>2.8404940000000001</v>
      </c>
      <c r="Q14" s="82">
        <f>'Ecosystem Area'!$C14*('ES Potential per SPU'!Q14/3)</f>
        <v>2.8404940000000001</v>
      </c>
      <c r="R14" s="81"/>
      <c r="S14" s="82">
        <f t="shared" si="0"/>
        <v>51.128892</v>
      </c>
    </row>
    <row r="15" spans="4:19">
      <c r="D15" s="102"/>
      <c r="E15" s="80" t="s">
        <v>45</v>
      </c>
      <c r="F15" s="82">
        <f>'Ecosystem Area'!$C15*('ES Potential per SPU'!F15/3)</f>
        <v>0</v>
      </c>
      <c r="G15" s="82">
        <f>'Ecosystem Area'!$C15*('ES Potential per SPU'!G15/3)</f>
        <v>163.52527066666664</v>
      </c>
      <c r="H15" s="82">
        <f>'Ecosystem Area'!$C15*('ES Potential per SPU'!H15/3)</f>
        <v>163.52527066666664</v>
      </c>
      <c r="I15" s="82">
        <f>'Ecosystem Area'!$C15*('ES Potential per SPU'!I15/3)</f>
        <v>81.762635333333321</v>
      </c>
      <c r="J15" s="82">
        <f>'Ecosystem Area'!$C15*('ES Potential per SPU'!J15/3)</f>
        <v>81.762635333333321</v>
      </c>
      <c r="K15" s="82">
        <f>'Ecosystem Area'!$C15*('ES Potential per SPU'!K15/3)</f>
        <v>163.52527066666664</v>
      </c>
      <c r="L15" s="82">
        <f>'Ecosystem Area'!$C15*('ES Potential per SPU'!L15/3)</f>
        <v>0</v>
      </c>
      <c r="M15" s="82">
        <f>'Ecosystem Area'!$C15*('ES Potential per SPU'!M15/3)</f>
        <v>0</v>
      </c>
      <c r="N15" s="82">
        <f>'Ecosystem Area'!$C15*('ES Potential per SPU'!N15/3)</f>
        <v>0</v>
      </c>
      <c r="O15" s="82">
        <f>'Ecosystem Area'!$C15*('ES Potential per SPU'!O15/3)</f>
        <v>0</v>
      </c>
      <c r="P15" s="82">
        <f>'Ecosystem Area'!$C15*('ES Potential per SPU'!P15/3)</f>
        <v>81.762635333333321</v>
      </c>
      <c r="Q15" s="82">
        <f>'Ecosystem Area'!$C15*('ES Potential per SPU'!Q15/3)</f>
        <v>81.762635333333321</v>
      </c>
      <c r="R15" s="81"/>
      <c r="S15" s="82">
        <f t="shared" si="0"/>
        <v>817.6263533333331</v>
      </c>
    </row>
    <row r="16" spans="4:19">
      <c r="D16" s="102"/>
      <c r="E16" s="80" t="s">
        <v>46</v>
      </c>
      <c r="F16" s="82">
        <f>'Ecosystem Area'!$C16*('ES Potential per SPU'!F16/3)</f>
        <v>0</v>
      </c>
      <c r="G16" s="82">
        <f>'Ecosystem Area'!$C16*('ES Potential per SPU'!G16/3)</f>
        <v>20.268697333333332</v>
      </c>
      <c r="H16" s="82">
        <f>'Ecosystem Area'!$C16*('ES Potential per SPU'!H16/3)</f>
        <v>30.403046</v>
      </c>
      <c r="I16" s="82">
        <f>'Ecosystem Area'!$C16*('ES Potential per SPU'!I16/3)</f>
        <v>30.403046</v>
      </c>
      <c r="J16" s="82">
        <f>'Ecosystem Area'!$C16*('ES Potential per SPU'!J16/3)</f>
        <v>10.134348666666666</v>
      </c>
      <c r="K16" s="82">
        <f>'Ecosystem Area'!$C16*('ES Potential per SPU'!K16/3)</f>
        <v>30.403046</v>
      </c>
      <c r="L16" s="82">
        <f>'Ecosystem Area'!$C16*('ES Potential per SPU'!L16/3)</f>
        <v>30.403046</v>
      </c>
      <c r="M16" s="82">
        <f>'Ecosystem Area'!$C16*('ES Potential per SPU'!M16/3)</f>
        <v>30.403046</v>
      </c>
      <c r="N16" s="82">
        <f>'Ecosystem Area'!$C16*('ES Potential per SPU'!N16/3)</f>
        <v>20.268697333333332</v>
      </c>
      <c r="O16" s="82">
        <f>'Ecosystem Area'!$C16*('ES Potential per SPU'!O16/3)</f>
        <v>20.268697333333332</v>
      </c>
      <c r="P16" s="82">
        <f>'Ecosystem Area'!$C16*('ES Potential per SPU'!P16/3)</f>
        <v>10.134348666666666</v>
      </c>
      <c r="Q16" s="82">
        <f>'Ecosystem Area'!$C16*('ES Potential per SPU'!Q16/3)</f>
        <v>20.268697333333332</v>
      </c>
      <c r="R16" s="81"/>
      <c r="S16" s="82">
        <f t="shared" si="0"/>
        <v>253.35871666666665</v>
      </c>
    </row>
    <row r="17" spans="4:19">
      <c r="D17" s="80"/>
      <c r="E17" s="80"/>
      <c r="F17" s="82">
        <f t="shared" ref="F17:Q17" si="1">SUM(F4:F16)</f>
        <v>48.687100333333333</v>
      </c>
      <c r="G17" s="82">
        <f t="shared" si="1"/>
        <v>6399.9307939999999</v>
      </c>
      <c r="H17" s="82">
        <f t="shared" si="1"/>
        <v>5253.3564813333342</v>
      </c>
      <c r="I17" s="82">
        <f t="shared" si="1"/>
        <v>3162.2765846666666</v>
      </c>
      <c r="J17" s="82">
        <f t="shared" si="1"/>
        <v>3142.0078873333332</v>
      </c>
      <c r="K17" s="82">
        <f t="shared" si="1"/>
        <v>6245.4771906666674</v>
      </c>
      <c r="L17" s="82">
        <f t="shared" si="1"/>
        <v>5485.7684250000002</v>
      </c>
      <c r="M17" s="82">
        <f t="shared" si="1"/>
        <v>365.25993799999998</v>
      </c>
      <c r="N17" s="82">
        <f t="shared" si="1"/>
        <v>314.45046199999996</v>
      </c>
      <c r="O17" s="82">
        <f t="shared" si="1"/>
        <v>352.28509533333323</v>
      </c>
      <c r="P17" s="82">
        <f t="shared" si="1"/>
        <v>3114.1239536666667</v>
      </c>
      <c r="Q17" s="82">
        <f t="shared" si="1"/>
        <v>3138.4481716666669</v>
      </c>
      <c r="R17" s="81"/>
      <c r="S17" s="82">
        <f>SUM(S4:S16)</f>
        <v>37022.072084000007</v>
      </c>
    </row>
    <row r="18" spans="4:19">
      <c r="D18" s="80"/>
      <c r="E18" s="80"/>
      <c r="F18" s="81"/>
      <c r="G18" s="81"/>
      <c r="H18" s="81"/>
      <c r="I18" s="81"/>
      <c r="J18" s="81"/>
      <c r="K18" s="81"/>
      <c r="L18" s="81"/>
      <c r="M18" s="81"/>
      <c r="N18" s="81"/>
      <c r="O18" s="81"/>
      <c r="P18" s="81"/>
      <c r="Q18" s="81"/>
      <c r="R18" s="81"/>
      <c r="S18" s="81"/>
    </row>
    <row r="19" spans="4:19">
      <c r="D19" s="83" t="s">
        <v>55</v>
      </c>
      <c r="E19" s="80"/>
      <c r="F19" s="81"/>
      <c r="G19" s="81"/>
      <c r="H19" s="81"/>
      <c r="I19" s="81"/>
      <c r="J19" s="81"/>
      <c r="K19" s="81"/>
      <c r="L19" s="81"/>
      <c r="M19" s="81"/>
      <c r="N19" s="81"/>
      <c r="O19" s="81"/>
      <c r="P19" s="81"/>
      <c r="Q19" s="81"/>
      <c r="R19" s="81"/>
      <c r="S19" s="81"/>
    </row>
    <row r="20" spans="4:19">
      <c r="D20" s="84" t="s">
        <v>54</v>
      </c>
      <c r="E20" s="81"/>
      <c r="F20" s="81"/>
      <c r="G20" s="81"/>
      <c r="H20" s="81"/>
      <c r="I20" s="81"/>
      <c r="J20" s="81"/>
      <c r="K20" s="81"/>
      <c r="L20" s="81"/>
      <c r="M20" s="81"/>
      <c r="N20" s="81"/>
      <c r="O20" s="81"/>
      <c r="P20" s="81"/>
      <c r="Q20" s="81"/>
      <c r="R20" s="81"/>
      <c r="S20" s="81"/>
    </row>
    <row r="21" spans="4:19">
      <c r="D21" s="30"/>
      <c r="E21" s="30"/>
      <c r="F21" s="30"/>
      <c r="G21" s="30"/>
      <c r="H21" s="30"/>
      <c r="I21" s="30"/>
      <c r="J21" s="30"/>
      <c r="K21" s="30"/>
      <c r="L21" s="30"/>
      <c r="M21" s="30"/>
      <c r="N21" s="30"/>
      <c r="O21" s="30"/>
      <c r="P21" s="30"/>
      <c r="Q21" s="30"/>
      <c r="R21" s="30"/>
      <c r="S21" s="30"/>
    </row>
  </sheetData>
  <sheetProtection password="E678" sheet="1" objects="1" scenarios="1"/>
  <mergeCells count="7">
    <mergeCell ref="H1:N2"/>
    <mergeCell ref="O1:Q2"/>
    <mergeCell ref="D11:D16"/>
    <mergeCell ref="D3:E3"/>
    <mergeCell ref="D4:D6"/>
    <mergeCell ref="D7:D10"/>
    <mergeCell ref="F1: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S26"/>
  <sheetViews>
    <sheetView zoomScale="70" zoomScaleNormal="70" workbookViewId="0">
      <selection activeCell="F1" sqref="F1:Q3"/>
    </sheetView>
  </sheetViews>
  <sheetFormatPr defaultColWidth="9.140625" defaultRowHeight="15"/>
  <cols>
    <col min="1" max="3" width="2" style="66" customWidth="1"/>
    <col min="4" max="4" width="15.5703125" style="18" customWidth="1"/>
    <col min="5" max="5" width="49" style="18" customWidth="1"/>
    <col min="6" max="16384" width="9.140625" style="18"/>
  </cols>
  <sheetData>
    <row r="1" spans="4:19" ht="18.75" customHeight="1">
      <c r="D1" s="105" t="s">
        <v>61</v>
      </c>
      <c r="E1" s="105"/>
      <c r="F1" s="103" t="s">
        <v>0</v>
      </c>
      <c r="G1" s="103"/>
      <c r="H1" s="103" t="s">
        <v>1</v>
      </c>
      <c r="I1" s="103"/>
      <c r="J1" s="103"/>
      <c r="K1" s="103"/>
      <c r="L1" s="103"/>
      <c r="M1" s="103"/>
      <c r="N1" s="103"/>
      <c r="O1" s="103" t="s">
        <v>2</v>
      </c>
      <c r="P1" s="103"/>
      <c r="Q1" s="103"/>
      <c r="R1" s="30"/>
      <c r="S1" s="30"/>
    </row>
    <row r="2" spans="4:19">
      <c r="D2" s="105"/>
      <c r="E2" s="105"/>
      <c r="F2" s="103"/>
      <c r="G2" s="103"/>
      <c r="H2" s="103"/>
      <c r="I2" s="103"/>
      <c r="J2" s="103"/>
      <c r="K2" s="103"/>
      <c r="L2" s="103"/>
      <c r="M2" s="103"/>
      <c r="N2" s="103"/>
      <c r="O2" s="103"/>
      <c r="P2" s="103"/>
      <c r="Q2" s="103"/>
      <c r="R2" s="30"/>
      <c r="S2" s="30"/>
    </row>
    <row r="3" spans="4:19" ht="171.75" customHeight="1">
      <c r="D3" s="105"/>
      <c r="E3" s="105"/>
      <c r="F3" s="97" t="s">
        <v>102</v>
      </c>
      <c r="G3" s="97" t="s">
        <v>103</v>
      </c>
      <c r="H3" s="97" t="s">
        <v>104</v>
      </c>
      <c r="I3" s="97" t="s">
        <v>105</v>
      </c>
      <c r="J3" s="97" t="s">
        <v>106</v>
      </c>
      <c r="K3" s="97" t="s">
        <v>107</v>
      </c>
      <c r="L3" s="97" t="s">
        <v>108</v>
      </c>
      <c r="M3" s="97" t="s">
        <v>12</v>
      </c>
      <c r="N3" s="97" t="s">
        <v>109</v>
      </c>
      <c r="O3" s="97" t="s">
        <v>110</v>
      </c>
      <c r="P3" s="97" t="s">
        <v>111</v>
      </c>
      <c r="Q3" s="97" t="s">
        <v>112</v>
      </c>
      <c r="R3" s="30"/>
      <c r="S3" s="30"/>
    </row>
    <row r="4" spans="4:19">
      <c r="D4" s="102" t="s">
        <v>36</v>
      </c>
      <c r="E4" s="80" t="s">
        <v>17</v>
      </c>
      <c r="F4" s="85">
        <f>('ES Potential Base'!F4/'ES Potential Base'!F$17)*100*'ES Potential (weighting)'!D$16</f>
        <v>752.91380569039291</v>
      </c>
      <c r="G4" s="86">
        <f>('ES Potential Base'!G4/'ES Potential Base'!G$17)*100*'ES Potential (weighting)'!D$17</f>
        <v>8.5916218112154787</v>
      </c>
      <c r="H4" s="86">
        <f>('ES Potential Base'!H4/'ES Potential Base'!H$17)*100*'ES Potential (weighting)'!D$24</f>
        <v>1.72292858039478</v>
      </c>
      <c r="I4" s="86">
        <f>('ES Potential Base'!I4/'ES Potential Base'!I$17*100*'ES Potential (weighting)'!D$25)</f>
        <v>6.869348293121881</v>
      </c>
      <c r="J4" s="86">
        <f>('ES Potential Base'!J4/'ES Potential Base'!J$17)*100*'ES Potential (weighting)'!D$26</f>
        <v>4.0329692632702088</v>
      </c>
      <c r="K4" s="86">
        <f>('ES Potential Base'!K4/'ES Potential Base'!K$17)*100*'ES Potential (weighting)'!D$27</f>
        <v>2.8984680428318721</v>
      </c>
      <c r="L4" s="86">
        <f>('ES Potential Base'!L4/'ES Potential Base'!L$17)*100*'ES Potential (weighting)'!D$28</f>
        <v>4.9498031944492942</v>
      </c>
      <c r="M4" s="87">
        <f>('ES Potential Base'!M4/'ES Potential Base'!M$17)*100*'ES Potential (weighting)'!D$29</f>
        <v>59.472110131221825</v>
      </c>
      <c r="N4" s="88">
        <f>('ES Potential Base'!N4/'ES Potential Base'!N$17)*100*'ES Potential (weighting)'!D$30</f>
        <v>0</v>
      </c>
      <c r="O4" s="87">
        <f>('ES Potential Base'!O4/'ES Potential Base'!O$17)*100*'ES Potential (weighting)'!D$36</f>
        <v>69.370311121290072</v>
      </c>
      <c r="P4" s="86">
        <f>('ES Potential Base'!P4/'ES Potential Base'!P$17)*100*'ES Potential (weighting)'!D$37</f>
        <v>3.9237562522025575</v>
      </c>
      <c r="Q4" s="86">
        <f>('ES Potential Base'!Q4/'ES Potential Base'!Q$17)*100*'ES Potential (weighting)'!D$38</f>
        <v>3.8933455851349685</v>
      </c>
      <c r="R4" s="17"/>
      <c r="S4" s="37">
        <f t="shared" ref="S4:S16" si="0">SUM(F4:Q4)</f>
        <v>918.63846796552582</v>
      </c>
    </row>
    <row r="5" spans="4:19">
      <c r="D5" s="102"/>
      <c r="E5" s="80" t="s">
        <v>18</v>
      </c>
      <c r="F5" s="87">
        <f>('ES Potential Base'!F5/'ES Potential Base'!F$17)*100*'ES Potential (weighting)'!D$16</f>
        <v>315.29350816887495</v>
      </c>
      <c r="G5" s="86">
        <f>('ES Potential Base'!G5/'ES Potential Base'!G$17)*100*'ES Potential (weighting)'!D$17</f>
        <v>3.5978654677933695</v>
      </c>
      <c r="H5" s="86">
        <f>('ES Potential Base'!H5/'ES Potential Base'!H$17)*100*'ES Potential (weighting)'!D$24</f>
        <v>0.72150117627205723</v>
      </c>
      <c r="I5" s="86">
        <f>('ES Potential Base'!I5/'ES Potential Base'!I$17*100*'ES Potential (weighting)'!D$25)</f>
        <v>2.8766386083015965</v>
      </c>
      <c r="J5" s="86">
        <f>('ES Potential Base'!J5/'ES Potential Base'!J$17)*100*'ES Potential (weighting)'!D$26</f>
        <v>1.6888640077302437</v>
      </c>
      <c r="K5" s="86">
        <f>('ES Potential Base'!K5/'ES Potential Base'!K$17)*100*'ES Potential (weighting)'!D$27</f>
        <v>1.213775269669616</v>
      </c>
      <c r="L5" s="86">
        <f>('ES Potential Base'!L5/'ES Potential Base'!L$17)*100*'ES Potential (weighting)'!D$28</f>
        <v>2.0728014310912708</v>
      </c>
      <c r="M5" s="87">
        <f>('ES Potential Base'!M5/'ES Potential Base'!M$17)*100*'ES Potential (weighting)'!D$29</f>
        <v>24.90480331182733</v>
      </c>
      <c r="N5" s="87">
        <f>('ES Potential Base'!N5/'ES Potential Base'!N$17)*100*'ES Potential (weighting)'!D$30</f>
        <v>48.214944338780285</v>
      </c>
      <c r="O5" s="87">
        <f>('ES Potential Base'!O5/'ES Potential Base'!O$17)*100*'ES Potential (weighting)'!D$36</f>
        <v>29.049817642993119</v>
      </c>
      <c r="P5" s="86">
        <f>('ES Potential Base'!P5/'ES Potential Base'!P$17)*100*'ES Potential (weighting)'!D$37</f>
        <v>1.6431294852165661</v>
      </c>
      <c r="Q5" s="86">
        <f>('ES Potential Base'!Q5/'ES Potential Base'!Q$17)*100*'ES Potential (weighting)'!D$38</f>
        <v>1.6303945800613824</v>
      </c>
      <c r="R5" s="17"/>
      <c r="S5" s="37">
        <f t="shared" si="0"/>
        <v>432.90804348861172</v>
      </c>
    </row>
    <row r="6" spans="4:19">
      <c r="D6" s="102"/>
      <c r="E6" s="80" t="s">
        <v>19</v>
      </c>
      <c r="F6" s="87">
        <f>('ES Potential Base'!F6/'ES Potential Base'!F$17)*100*'ES Potential (weighting)'!D$16</f>
        <v>181.79268614073212</v>
      </c>
      <c r="G6" s="86">
        <f>('ES Potential Base'!G6/'ES Potential Base'!G$17)*100*'ES Potential (weighting)'!D$17</f>
        <v>4.1489317782769763</v>
      </c>
      <c r="H6" s="86">
        <f>('ES Potential Base'!H6/'ES Potential Base'!H$17)*100*'ES Potential (weighting)'!D$24</f>
        <v>0.83200975275356659</v>
      </c>
      <c r="I6" s="86">
        <f>('ES Potential Base'!I6/'ES Potential Base'!I$17*100*'ES Potential (weighting)'!D$25)</f>
        <v>3.3172383579758664</v>
      </c>
      <c r="J6" s="86">
        <f>('ES Potential Base'!J6/'ES Potential Base'!J$17)*100*'ES Potential (weighting)'!D$26</f>
        <v>1.9475385095923889</v>
      </c>
      <c r="K6" s="86">
        <f>('ES Potential Base'!K6/'ES Potential Base'!K$17)*100*'ES Potential (weighting)'!D$27</f>
        <v>1.3996829045160379</v>
      </c>
      <c r="L6" s="86">
        <f>('ES Potential Base'!L6/'ES Potential Base'!L$17)*100*'ES Potential (weighting)'!D$28</f>
        <v>2.3902816279528754</v>
      </c>
      <c r="M6" s="87">
        <f>('ES Potential Base'!M6/'ES Potential Base'!M$17)*100*'ES Potential (weighting)'!D$29</f>
        <v>28.719342292570786</v>
      </c>
      <c r="N6" s="87">
        <f>('ES Potential Base'!N6/'ES Potential Base'!N$17)*100*'ES Potential (weighting)'!D$30</f>
        <v>55.599776185547391</v>
      </c>
      <c r="O6" s="87">
        <f>('ES Potential Base'!O6/'ES Potential Base'!O$17)*100*'ES Potential (weighting)'!D$36</f>
        <v>33.499226875229922</v>
      </c>
      <c r="P6" s="86">
        <f>('ES Potential Base'!P6/'ES Potential Base'!P$17)*100*'ES Potential (weighting)'!D$37</f>
        <v>1.8947990685210423</v>
      </c>
      <c r="Q6" s="86">
        <f>('ES Potential Base'!Q6/'ES Potential Base'!Q$17)*100*'ES Potential (weighting)'!D$38</f>
        <v>1.880113624286216</v>
      </c>
      <c r="R6" s="17"/>
      <c r="S6" s="37">
        <f t="shared" si="0"/>
        <v>317.42162711795515</v>
      </c>
    </row>
    <row r="7" spans="4:19">
      <c r="D7" s="102" t="s">
        <v>37</v>
      </c>
      <c r="E7" s="80" t="s">
        <v>20</v>
      </c>
      <c r="F7" s="88">
        <f>('ES Potential Base'!F7/'ES Potential Base'!F$17)*100*'ES Potential (weighting)'!D$16</f>
        <v>0</v>
      </c>
      <c r="G7" s="86">
        <f>('ES Potential Base'!G7/'ES Potential Base'!G$17)*100*'ES Potential (weighting)'!D$17</f>
        <v>19.002341222816668</v>
      </c>
      <c r="H7" s="88">
        <f>('ES Potential Base'!H7/'ES Potential Base'!H$17)*100*'ES Potential (weighting)'!D$24</f>
        <v>0</v>
      </c>
      <c r="I7" s="86">
        <f>('ES Potential Base'!I7/'ES Potential Base'!I$17*100*'ES Potential (weighting)'!D$25)</f>
        <v>7.596569257382634</v>
      </c>
      <c r="J7" s="86">
        <f>('ES Potential Base'!J7/'ES Potential Base'!J$17)*100*'ES Potential (weighting)'!D$26</f>
        <v>4.4599180321084333</v>
      </c>
      <c r="K7" s="86">
        <f>('ES Potential Base'!K7/'ES Potential Base'!K$17)*100*'ES Potential (weighting)'!D$27</f>
        <v>6.4106265363569168</v>
      </c>
      <c r="L7" s="86">
        <f>('ES Potential Base'!L7/'ES Potential Base'!L$17)*100*'ES Potential (weighting)'!D$28</f>
        <v>7.298416321811759</v>
      </c>
      <c r="M7" s="85">
        <f>('ES Potential Base'!M7/'ES Potential Base'!M$17)*100*'ES Potential (weighting)'!D$29</f>
        <v>131.5362052458091</v>
      </c>
      <c r="N7" s="85">
        <f>('ES Potential Base'!N7/'ES Potential Base'!N$17)*100*'ES Potential (weighting)'!D$30</f>
        <v>254.65010644951505</v>
      </c>
      <c r="O7" s="85">
        <f>('ES Potential Base'!O7/'ES Potential Base'!O$17)*100*'ES Potential (weighting)'!D$36</f>
        <v>153.42834584955025</v>
      </c>
      <c r="P7" s="86">
        <f>('ES Potential Base'!P7/'ES Potential Base'!P$17)*100*'ES Potential (weighting)'!D$37</f>
        <v>8.6782864536916833</v>
      </c>
      <c r="Q7" s="86">
        <f>('ES Potential Base'!Q7/'ES Potential Base'!Q$17)*100*'ES Potential (weighting)'!D$38</f>
        <v>8.6110262919748983</v>
      </c>
      <c r="R7" s="17"/>
      <c r="S7" s="37">
        <f t="shared" si="0"/>
        <v>601.67184166101742</v>
      </c>
    </row>
    <row r="8" spans="4:19">
      <c r="D8" s="102"/>
      <c r="E8" s="80" t="s">
        <v>38</v>
      </c>
      <c r="F8" s="88">
        <f>('ES Potential Base'!F8/'ES Potential Base'!F$17)*100*'ES Potential (weighting)'!D$16</f>
        <v>0</v>
      </c>
      <c r="G8" s="86">
        <f>('ES Potential Base'!G8/'ES Potential Base'!G$17)*100*'ES Potential (weighting)'!D$17</f>
        <v>2.7714888234878416</v>
      </c>
      <c r="H8" s="86">
        <f>('ES Potential Base'!H8/'ES Potential Base'!H$17)*100*'ES Potential (weighting)'!D$24</f>
        <v>0.83367449286440887</v>
      </c>
      <c r="I8" s="88">
        <f>('ES Potential Base'!I8/'ES Potential Base'!I$17*100*'ES Potential (weighting)'!D$25)</f>
        <v>0</v>
      </c>
      <c r="J8" s="88">
        <f>('ES Potential Base'!J8/'ES Potential Base'!J$17)*100*'ES Potential (weighting)'!D$26</f>
        <v>0</v>
      </c>
      <c r="K8" s="86">
        <f>('ES Potential Base'!K8/'ES Potential Base'!K$17)*100*'ES Potential (weighting)'!D$27</f>
        <v>0.70124174129663708</v>
      </c>
      <c r="L8" s="86">
        <f>('ES Potential Base'!L8/'ES Potential Base'!L$17)*100*'ES Potential (weighting)'!D$28</f>
        <v>1.5967095076243665</v>
      </c>
      <c r="M8" s="87">
        <f>('ES Potential Base'!M8/'ES Potential Base'!M$17)*100*'ES Potential (weighting)'!D$29</f>
        <v>28.776805851036567</v>
      </c>
      <c r="N8" s="88">
        <f>('ES Potential Base'!N8/'ES Potential Base'!N$17)*100*'ES Potential (weighting)'!D$30</f>
        <v>0</v>
      </c>
      <c r="O8" s="87">
        <f>('ES Potential Base'!O8/'ES Potential Base'!O$17)*100*'ES Potential (weighting)'!D$36</f>
        <v>33.566254342728755</v>
      </c>
      <c r="P8" s="88">
        <f>('ES Potential Base'!P8/'ES Potential Base'!P$17)*100*'ES Potential (weighting)'!D$37</f>
        <v>0</v>
      </c>
      <c r="Q8" s="86">
        <f>('ES Potential Base'!Q8/'ES Potential Base'!Q$17)*100*'ES Potential (weighting)'!D$38</f>
        <v>3.7677509598100274</v>
      </c>
      <c r="R8" s="17"/>
      <c r="S8" s="38">
        <f t="shared" si="0"/>
        <v>72.013925718848611</v>
      </c>
    </row>
    <row r="9" spans="4:19">
      <c r="D9" s="102"/>
      <c r="E9" s="80" t="s">
        <v>21</v>
      </c>
      <c r="F9" s="88">
        <f>('ES Potential Base'!F9/'ES Potential Base'!F$17)*100*'ES Potential (weighting)'!D$16</f>
        <v>0</v>
      </c>
      <c r="G9" s="86">
        <f>('ES Potential Base'!G9/'ES Potential Base'!G$17)*100*'ES Potential (weighting)'!D$17</f>
        <v>31.42957111170287</v>
      </c>
      <c r="H9" s="86">
        <f>('ES Potential Base'!H9/'ES Potential Base'!H$17)*100*'ES Potential (weighting)'!D$24</f>
        <v>6.3027572125223861</v>
      </c>
      <c r="I9" s="87">
        <f>('ES Potential Base'!I9/'ES Potential Base'!I$17*100*'ES Potential (weighting)'!D$25)</f>
        <v>12.564605112616382</v>
      </c>
      <c r="J9" s="86">
        <f>('ES Potential Base'!J9/'ES Potential Base'!J$17)*100*'ES Potential (weighting)'!D$26</f>
        <v>7.3766337157553883</v>
      </c>
      <c r="K9" s="87">
        <f>('ES Potential Base'!K9/'ES Potential Base'!K$17)*100*'ES Potential (weighting)'!D$27</f>
        <v>10.603074654457439</v>
      </c>
      <c r="L9" s="87">
        <f>('ES Potential Base'!L9/'ES Potential Base'!L$17)*100*'ES Potential (weighting)'!D$28</f>
        <v>12.071464884219896</v>
      </c>
      <c r="M9" s="85">
        <f>('ES Potential Base'!M9/'ES Potential Base'!M$17)*100*'ES Potential (weighting)'!D$29</f>
        <v>217.55879804814441</v>
      </c>
      <c r="N9" s="85">
        <f>('ES Potential Base'!N9/'ES Potential Base'!N$17)*100*'ES Potential (weighting)'!D$30</f>
        <v>421.18723874127932</v>
      </c>
      <c r="O9" s="85">
        <f>('ES Potential Base'!O9/'ES Potential Base'!O$17)*100*'ES Potential (weighting)'!D$36</f>
        <v>253.76805151984325</v>
      </c>
      <c r="P9" s="87">
        <f>('ES Potential Base'!P9/'ES Potential Base'!P$17)*100*'ES Potential (weighting)'!D$37</f>
        <v>14.35374820532776</v>
      </c>
      <c r="Q9" s="87">
        <f>('ES Potential Base'!Q9/'ES Potential Base'!Q$17)*100*'ES Potential (weighting)'!D$38</f>
        <v>14.24250096421812</v>
      </c>
      <c r="R9" s="17"/>
      <c r="S9" s="37">
        <f t="shared" si="0"/>
        <v>1001.4584441700872</v>
      </c>
    </row>
    <row r="10" spans="4:19">
      <c r="D10" s="102"/>
      <c r="E10" s="80" t="s">
        <v>39</v>
      </c>
      <c r="F10" s="88">
        <f>('ES Potential Base'!F10/'ES Potential Base'!F$17)*100*'ES Potential (weighting)'!D$16</f>
        <v>0</v>
      </c>
      <c r="G10" s="86">
        <f>('ES Potential Base'!G10/'ES Potential Base'!G$17)*100*'ES Potential (weighting)'!D$17</f>
        <v>25.511731338262344</v>
      </c>
      <c r="H10" s="86">
        <f>('ES Potential Base'!H10/'ES Potential Base'!H$17)*100*'ES Potential (weighting)'!D$24</f>
        <v>5.1160179095251568</v>
      </c>
      <c r="I10" s="86">
        <f>('ES Potential Base'!I10/'ES Potential Base'!I$17*100*'ES Potential (weighting)'!D$25)</f>
        <v>10.19882927658122</v>
      </c>
      <c r="J10" s="86">
        <f>('ES Potential Base'!J10/'ES Potential Base'!J$17)*100*'ES Potential (weighting)'!D$26</f>
        <v>5.9876953735154892</v>
      </c>
      <c r="K10" s="86">
        <f>('ES Potential Base'!K10/'ES Potential Base'!K$17)*100*'ES Potential (weighting)'!D$27</f>
        <v>8.6066332557536782</v>
      </c>
      <c r="L10" s="86">
        <f>('ES Potential Base'!L10/'ES Potential Base'!L$17)*100*'ES Potential (weighting)'!D$28</f>
        <v>9.7985418856325115</v>
      </c>
      <c r="M10" s="85">
        <f>('ES Potential Base'!M10/'ES Potential Base'!M$17)*100*'ES Potential (weighting)'!D$29</f>
        <v>176.59488850017644</v>
      </c>
      <c r="N10" s="85">
        <f>('ES Potential Base'!N10/'ES Potential Base'!N$17)*100*'ES Potential (weighting)'!D$30</f>
        <v>341.88235148621152</v>
      </c>
      <c r="O10" s="85">
        <f>('ES Potential Base'!O10/'ES Potential Base'!O$17)*100*'ES Potential (weighting)'!D$36</f>
        <v>205.98634100348659</v>
      </c>
      <c r="P10" s="86">
        <f>('ES Potential Base'!P10/'ES Potential Base'!P$17)*100*'ES Potential (weighting)'!D$37</f>
        <v>11.651096561576553</v>
      </c>
      <c r="Q10" s="86">
        <f>('ES Potential Base'!Q10/'ES Potential Base'!Q$17)*100*'ES Potential (weighting)'!D$38</f>
        <v>11.560795942544077</v>
      </c>
      <c r="R10" s="17"/>
      <c r="S10" s="37">
        <f t="shared" si="0"/>
        <v>812.89492253326557</v>
      </c>
    </row>
    <row r="11" spans="4:19">
      <c r="D11" s="102" t="s">
        <v>40</v>
      </c>
      <c r="E11" s="80" t="s">
        <v>41</v>
      </c>
      <c r="F11" s="88">
        <f>('ES Potential Base'!F11/'ES Potential Base'!F$17)*100*'ES Potential (weighting)'!D$16</f>
        <v>0</v>
      </c>
      <c r="G11" s="87">
        <f>('ES Potential Base'!G11/'ES Potential Base'!G$17)*100*'ES Potential (weighting)'!D$17</f>
        <v>123.27523211755948</v>
      </c>
      <c r="H11" s="87">
        <f>('ES Potential Base'!H11/'ES Potential Base'!H$17)*100*'ES Potential (weighting)'!D$24</f>
        <v>37.08166374238295</v>
      </c>
      <c r="I11" s="87">
        <f>('ES Potential Base'!I11/'ES Potential Base'!I$17*100*'ES Potential (weighting)'!D$25)</f>
        <v>73.922641493500421</v>
      </c>
      <c r="J11" s="87">
        <f>('ES Potential Base'!J11/'ES Potential Base'!J$17)*100*'ES Potential (weighting)'!D$26</f>
        <v>43.39971250279136</v>
      </c>
      <c r="K11" s="87">
        <f>('ES Potential Base'!K11/'ES Potential Base'!K$17)*100*'ES Potential (weighting)'!D$27</f>
        <v>62.382166362175674</v>
      </c>
      <c r="L11" s="88">
        <f>('ES Potential Base'!L11/'ES Potential Base'!L$17)*100*'ES Potential (weighting)'!D$28</f>
        <v>0</v>
      </c>
      <c r="M11" s="88">
        <f>('ES Potential Base'!M11/'ES Potential Base'!M$17)*100*'ES Potential (weighting)'!D$29</f>
        <v>0</v>
      </c>
      <c r="N11" s="88">
        <f>('ES Potential Base'!N11/'ES Potential Base'!N$17)*100*'ES Potential (weighting)'!D$30</f>
        <v>0</v>
      </c>
      <c r="O11" s="88">
        <f>('ES Potential Base'!O11/'ES Potential Base'!O$17)*100*'ES Potential (weighting)'!D$36</f>
        <v>0</v>
      </c>
      <c r="P11" s="87">
        <f>('ES Potential Base'!P11/'ES Potential Base'!P$17)*100*'ES Potential (weighting)'!D$37</f>
        <v>84.44889219836918</v>
      </c>
      <c r="Q11" s="87">
        <f>('ES Potential Base'!Q11/'ES Potential Base'!Q$17)*100*'ES Potential (weighting)'!D$38</f>
        <v>83.794379792449533</v>
      </c>
      <c r="R11" s="17"/>
      <c r="S11" s="37">
        <f t="shared" si="0"/>
        <v>508.30468820922857</v>
      </c>
    </row>
    <row r="12" spans="4:19">
      <c r="D12" s="102"/>
      <c r="E12" s="80" t="s">
        <v>42</v>
      </c>
      <c r="F12" s="88">
        <f>('ES Potential Base'!F12/'ES Potential Base'!F$17)*100*'ES Potential (weighting)'!D$16</f>
        <v>0</v>
      </c>
      <c r="G12" s="87">
        <f>('ES Potential Base'!G12/'ES Potential Base'!G$17)*100*'ES Potential (weighting)'!D$17</f>
        <v>190.08650809274152</v>
      </c>
      <c r="H12" s="87">
        <f>('ES Potential Base'!H12/'ES Potential Base'!H$17)*100*'ES Potential (weighting)'!D$24</f>
        <v>57.178752406135352</v>
      </c>
      <c r="I12" s="85">
        <f>('ES Potential Base'!I12/'ES Potential Base'!I$17*100*'ES Potential (weighting)'!D$25)</f>
        <v>113.98637462788079</v>
      </c>
      <c r="J12" s="87">
        <f>('ES Potential Base'!J12/'ES Potential Base'!J$17)*100*'ES Potential (weighting)'!D$26</f>
        <v>66.920983722158482</v>
      </c>
      <c r="K12" s="87">
        <f>('ES Potential Base'!K12/'ES Potential Base'!K$17)*100*'ES Potential (weighting)'!D$27</f>
        <v>96.191327060234215</v>
      </c>
      <c r="L12" s="85">
        <f>('ES Potential Base'!L12/'ES Potential Base'!L$17)*100*'ES Potential (weighting)'!D$28</f>
        <v>109.51259560225606</v>
      </c>
      <c r="M12" s="88">
        <f>('ES Potential Base'!M12/'ES Potential Base'!M$17)*100*'ES Potential (weighting)'!D$29</f>
        <v>0</v>
      </c>
      <c r="N12" s="88">
        <f>('ES Potential Base'!N12/'ES Potential Base'!N$17)*100*'ES Potential (weighting)'!D$30</f>
        <v>0</v>
      </c>
      <c r="O12" s="88">
        <f>('ES Potential Base'!O12/'ES Potential Base'!O$17)*100*'ES Potential (weighting)'!D$36</f>
        <v>0</v>
      </c>
      <c r="P12" s="87">
        <f>('ES Potential Base'!P12/'ES Potential Base'!P$17)*100*'ES Potential (weighting)'!D$37</f>
        <v>130.21752021509116</v>
      </c>
      <c r="Q12" s="87">
        <f>('ES Potential Base'!Q12/'ES Potential Base'!Q$17)*100*'ES Potential (weighting)'!D$38</f>
        <v>129.20828279077224</v>
      </c>
      <c r="R12" s="17"/>
      <c r="S12" s="37">
        <f t="shared" si="0"/>
        <v>893.30234451726983</v>
      </c>
    </row>
    <row r="13" spans="4:19">
      <c r="D13" s="102"/>
      <c r="E13" s="80" t="s">
        <v>43</v>
      </c>
      <c r="F13" s="88">
        <f>('ES Potential Base'!F13/'ES Potential Base'!F$17)*100*'ES Potential (weighting)'!D$16</f>
        <v>0</v>
      </c>
      <c r="G13" s="85">
        <f>('ES Potential Base'!G13/'ES Potential Base'!G$17)*100*'ES Potential (weighting)'!D$17</f>
        <v>804.57748071705169</v>
      </c>
      <c r="H13" s="85">
        <f>('ES Potential Base'!H13/'ES Potential Base'!H$17)*100*'ES Potential (weighting)'!D$24</f>
        <v>484.03999866236825</v>
      </c>
      <c r="I13" s="85">
        <f>('ES Potential Base'!I13/'ES Potential Base'!I$17*100*'ES Potential (weighting)'!D$25)</f>
        <v>482.46911921505489</v>
      </c>
      <c r="J13" s="85">
        <f>('ES Potential Base'!J13/'ES Potential Base'!J$17)*100*'ES Potential (weighting)'!D$26</f>
        <v>283.2558556129166</v>
      </c>
      <c r="K13" s="85">
        <f>('ES Potential Base'!K13/'ES Potential Base'!K$17)*100*'ES Potential (weighting)'!D$27</f>
        <v>407.1481788449376</v>
      </c>
      <c r="L13" s="85">
        <f>('ES Potential Base'!L13/'ES Potential Base'!L$17)*100*'ES Potential (weighting)'!D$28</f>
        <v>463.53299432203625</v>
      </c>
      <c r="M13" s="88">
        <f>('ES Potential Base'!M13/'ES Potential Base'!M$17)*100*'ES Potential (weighting)'!D$29</f>
        <v>0</v>
      </c>
      <c r="N13" s="88">
        <f>('ES Potential Base'!N13/'ES Potential Base'!N$17)*100*'ES Potential (weighting)'!D$30</f>
        <v>0</v>
      </c>
      <c r="O13" s="88">
        <f>('ES Potential Base'!O13/'ES Potential Base'!O$17)*100*'ES Potential (weighting)'!D$36</f>
        <v>0</v>
      </c>
      <c r="P13" s="85">
        <f>('ES Potential Base'!P13/'ES Potential Base'!P$17)*100*'ES Potential (weighting)'!D$37</f>
        <v>551.17054551164358</v>
      </c>
      <c r="Q13" s="85">
        <f>('ES Potential Base'!Q13/'ES Potential Base'!Q$17)*100*'ES Potential (weighting)'!D$38</f>
        <v>546.89875519653242</v>
      </c>
      <c r="R13" s="17"/>
      <c r="S13" s="39">
        <f t="shared" si="0"/>
        <v>4023.0929280825412</v>
      </c>
    </row>
    <row r="14" spans="4:19">
      <c r="D14" s="102"/>
      <c r="E14" s="80" t="s">
        <v>44</v>
      </c>
      <c r="F14" s="88">
        <f>('ES Potential Base'!F14/'ES Potential Base'!F$17)*100*'ES Potential (weighting)'!D$16</f>
        <v>0</v>
      </c>
      <c r="G14" s="88">
        <f>('ES Potential Base'!G14/'ES Potential Base'!G$17)*100*'ES Potential (weighting)'!D$17</f>
        <v>1.1095799671236257</v>
      </c>
      <c r="H14" s="86">
        <f>('ES Potential Base'!H14/'ES Potential Base'!H$17)*100*'ES Potential (weighting)'!D$24</f>
        <v>0.66753183959816487</v>
      </c>
      <c r="I14" s="86">
        <f>('ES Potential Base'!I14/'ES Potential Base'!I$17*100*'ES Potential (weighting)'!D$25)</f>
        <v>0.66536546481477921</v>
      </c>
      <c r="J14" s="88">
        <f>('ES Potential Base'!J14/'ES Potential Base'!J$17)*100*'ES Potential (weighting)'!D$26</f>
        <v>0.39063363130478124</v>
      </c>
      <c r="K14" s="86">
        <f>('ES Potential Base'!K14/'ES Potential Base'!K$17)*100*'ES Potential (weighting)'!D$27</f>
        <v>0.56149155764910486</v>
      </c>
      <c r="L14" s="86">
        <f>('ES Potential Base'!L14/'ES Potential Base'!L$17)*100*'ES Potential (weighting)'!D$28</f>
        <v>0.63925095708891189</v>
      </c>
      <c r="M14" s="87">
        <f>('ES Potential Base'!M14/'ES Potential Base'!M$17)*100*'ES Potential (weighting)'!D$29</f>
        <v>11.520943912713632</v>
      </c>
      <c r="N14" s="87">
        <f>('ES Potential Base'!N14/'ES Potential Base'!N$17)*100*'ES Potential (weighting)'!D$30</f>
        <v>33.456297317025886</v>
      </c>
      <c r="O14" s="86">
        <f>('ES Potential Base'!O14/'ES Potential Base'!O$17)*100*'ES Potential (weighting)'!D$36</f>
        <v>6.7192122649798636</v>
      </c>
      <c r="P14" s="86">
        <f>('ES Potential Base'!P14/'ES Potential Base'!P$17)*100*'ES Potential (weighting)'!D$37</f>
        <v>0.76011050573188055</v>
      </c>
      <c r="Q14" s="86">
        <f>('ES Potential Base'!Q14/'ES Potential Base'!Q$17)*100*'ES Potential (weighting)'!D$38</f>
        <v>0.7542193478620679</v>
      </c>
      <c r="R14" s="17"/>
      <c r="S14" s="38">
        <f t="shared" si="0"/>
        <v>57.2446367658927</v>
      </c>
    </row>
    <row r="15" spans="4:19">
      <c r="D15" s="102"/>
      <c r="E15" s="80" t="s">
        <v>45</v>
      </c>
      <c r="F15" s="88">
        <f>('ES Potential Base'!F15/'ES Potential Base'!F$17)*100*'ES Potential (weighting)'!D$16</f>
        <v>0</v>
      </c>
      <c r="G15" s="86">
        <f>('ES Potential Base'!G15/'ES Potential Base'!G$17)*100*'ES Potential (weighting)'!D$17</f>
        <v>31.938874796109758</v>
      </c>
      <c r="H15" s="87">
        <f>('ES Potential Base'!H15/'ES Potential Base'!H$17)*100*'ES Potential (weighting)'!D$24</f>
        <v>19.21467265005802</v>
      </c>
      <c r="I15" s="87">
        <f>('ES Potential Base'!I15/'ES Potential Base'!I$17*100*'ES Potential (weighting)'!D$25)</f>
        <v>19.152314302739111</v>
      </c>
      <c r="J15" s="87">
        <f>('ES Potential Base'!J15/'ES Potential Base'!J$17)*100*'ES Potential (weighting)'!D$26</f>
        <v>11.244253691544008</v>
      </c>
      <c r="K15" s="87">
        <f>('ES Potential Base'!K15/'ES Potential Base'!K$17)*100*'ES Potential (weighting)'!D$27</f>
        <v>16.162339885530148</v>
      </c>
      <c r="L15" s="88">
        <f>('ES Potential Base'!L15/'ES Potential Base'!L$17)*100*'ES Potential (weighting)'!D$28</f>
        <v>0</v>
      </c>
      <c r="M15" s="88">
        <f>('ES Potential Base'!M15/'ES Potential Base'!M$17)*100*'ES Potential (weighting)'!D$29</f>
        <v>0</v>
      </c>
      <c r="N15" s="88">
        <f>('ES Potential Base'!N15/'ES Potential Base'!N$17)*100*'ES Potential (weighting)'!D$30</f>
        <v>0</v>
      </c>
      <c r="O15" s="88">
        <f>('ES Potential Base'!O15/'ES Potential Base'!O$17)*100*'ES Potential (weighting)'!D$36</f>
        <v>0</v>
      </c>
      <c r="P15" s="87">
        <f>('ES Potential Base'!P15/'ES Potential Base'!P$17)*100*'ES Potential (weighting)'!D$37</f>
        <v>21.879517468859753</v>
      </c>
      <c r="Q15" s="87">
        <f>('ES Potential Base'!Q15/'ES Potential Base'!Q$17)*100*'ES Potential (weighting)'!D$38</f>
        <v>21.709942531331077</v>
      </c>
      <c r="R15" s="17"/>
      <c r="S15" s="37">
        <f t="shared" si="0"/>
        <v>141.30191532617187</v>
      </c>
    </row>
    <row r="16" spans="4:19">
      <c r="D16" s="102"/>
      <c r="E16" s="80" t="s">
        <v>46</v>
      </c>
      <c r="F16" s="88">
        <f>('ES Potential Base'!F16/'ES Potential Base'!F$17)*100*'ES Potential (weighting)'!D$16</f>
        <v>0</v>
      </c>
      <c r="G16" s="86">
        <f>('ES Potential Base'!G16/'ES Potential Base'!G$17)*100*'ES Potential (weighting)'!D$17</f>
        <v>3.9587727558584382</v>
      </c>
      <c r="H16" s="86">
        <f>('ES Potential Base'!H16/'ES Potential Base'!H$17)*100*'ES Potential (weighting)'!D$24</f>
        <v>3.5724421924087193</v>
      </c>
      <c r="I16" s="86">
        <f>('ES Potential Base'!I16/'ES Potential Base'!I$17*100*'ES Potential (weighting)'!D$25)</f>
        <v>7.1216967307711672</v>
      </c>
      <c r="J16" s="86">
        <f>('ES Potential Base'!J16/'ES Potential Base'!J$17)*100*'ES Potential (weighting)'!D$26</f>
        <v>1.3937073694113655</v>
      </c>
      <c r="K16" s="86">
        <f>('ES Potential Base'!K16/'ES Potential Base'!K$17)*100*'ES Potential (weighting)'!D$27</f>
        <v>3.0049445018749181</v>
      </c>
      <c r="L16" s="86">
        <f>('ES Potential Base'!L16/'ES Potential Base'!L$17)*100*'ES Potential (weighting)'!D$28</f>
        <v>3.4210908831207201</v>
      </c>
      <c r="M16" s="87">
        <f>('ES Potential Base'!M16/'ES Potential Base'!M$17)*100*'ES Potential (weighting)'!D$29</f>
        <v>61.656843447240618</v>
      </c>
      <c r="N16" s="87">
        <f>('ES Potential Base'!N16/'ES Potential Base'!N$17)*100*'ES Potential (weighting)'!D$30</f>
        <v>79.577186716208473</v>
      </c>
      <c r="O16" s="87">
        <f>('ES Potential Base'!O16/'ES Potential Base'!O$17)*100*'ES Potential (weighting)'!D$36</f>
        <v>47.945772713231555</v>
      </c>
      <c r="P16" s="86">
        <f>('ES Potential Base'!P16/'ES Potential Base'!P$17)*100*'ES Potential (weighting)'!D$37</f>
        <v>2.7119314071014435</v>
      </c>
      <c r="Q16" s="86">
        <f>('ES Potential Base'!Q16/'ES Potential Base'!Q$17)*100*'ES Potential (weighting)'!D$38</f>
        <v>5.3818257263561549</v>
      </c>
      <c r="R16" s="17"/>
      <c r="S16" s="37">
        <f t="shared" si="0"/>
        <v>219.7462144435836</v>
      </c>
    </row>
    <row r="17" spans="4:19" ht="15.75" thickBot="1">
      <c r="D17" s="80"/>
      <c r="E17" s="80"/>
      <c r="F17" s="89">
        <f t="shared" ref="F17:Q17" si="1">SUM(F4:F16)</f>
        <v>1249.9999999999998</v>
      </c>
      <c r="G17" s="89">
        <f t="shared" si="1"/>
        <v>1250</v>
      </c>
      <c r="H17" s="89">
        <f>SUM(H4:H16)</f>
        <v>617.28395061728384</v>
      </c>
      <c r="I17" s="89">
        <f t="shared" si="1"/>
        <v>740.74074074074076</v>
      </c>
      <c r="J17" s="89">
        <f t="shared" si="1"/>
        <v>432.09876543209879</v>
      </c>
      <c r="K17" s="89">
        <f t="shared" si="1"/>
        <v>617.28395061728384</v>
      </c>
      <c r="L17" s="89">
        <f t="shared" si="1"/>
        <v>617.28395061728406</v>
      </c>
      <c r="M17" s="89">
        <f t="shared" si="1"/>
        <v>740.74074074074065</v>
      </c>
      <c r="N17" s="90">
        <f t="shared" si="1"/>
        <v>1234.5679012345679</v>
      </c>
      <c r="O17" s="89">
        <f t="shared" si="1"/>
        <v>833.33333333333348</v>
      </c>
      <c r="P17" s="89">
        <f t="shared" si="1"/>
        <v>833.33333333333314</v>
      </c>
      <c r="Q17" s="89">
        <f t="shared" si="1"/>
        <v>833.33333333333326</v>
      </c>
      <c r="R17" s="17"/>
      <c r="S17" s="36">
        <f>SUM(S4:S16)</f>
        <v>10000</v>
      </c>
    </row>
    <row r="18" spans="4:19">
      <c r="D18" s="30"/>
      <c r="E18" s="30"/>
      <c r="F18" s="17"/>
      <c r="G18" s="17"/>
      <c r="H18" s="17"/>
      <c r="I18" s="17"/>
      <c r="J18" s="17"/>
      <c r="K18" s="17"/>
      <c r="L18" s="17"/>
      <c r="M18" s="17"/>
      <c r="N18" s="17"/>
      <c r="O18" s="17"/>
      <c r="P18" s="17"/>
      <c r="Q18" s="17"/>
      <c r="R18" s="17"/>
      <c r="S18" s="17"/>
    </row>
    <row r="19" spans="4:19">
      <c r="D19" s="5" t="s">
        <v>55</v>
      </c>
      <c r="E19" s="30"/>
      <c r="F19" s="71">
        <f>SUM(F17:G17)</f>
        <v>2500</v>
      </c>
      <c r="G19" s="17"/>
      <c r="H19" s="71">
        <f>SUM(H17:N17)</f>
        <v>5000</v>
      </c>
      <c r="I19" s="17"/>
      <c r="J19" s="17"/>
      <c r="K19" s="17"/>
      <c r="L19" s="17"/>
      <c r="M19" s="17"/>
      <c r="N19" s="17"/>
      <c r="O19" s="71">
        <f>SUM(O17:Q17)</f>
        <v>2500</v>
      </c>
      <c r="P19" s="17"/>
      <c r="Q19" s="17"/>
      <c r="R19" s="17"/>
      <c r="S19" s="17"/>
    </row>
    <row r="20" spans="4:19">
      <c r="D20" s="28" t="s">
        <v>56</v>
      </c>
    </row>
    <row r="21" spans="4:19">
      <c r="D21" s="30"/>
      <c r="E21" s="30"/>
      <c r="F21" s="30"/>
      <c r="G21" s="30"/>
      <c r="H21" s="30"/>
      <c r="I21" s="30"/>
      <c r="J21" s="30"/>
      <c r="K21" s="30"/>
      <c r="L21" s="30"/>
      <c r="M21" s="30"/>
      <c r="N21" s="30"/>
      <c r="O21" s="30"/>
      <c r="P21" s="30"/>
      <c r="Q21" s="30"/>
      <c r="R21" s="30"/>
      <c r="S21" s="30"/>
    </row>
    <row r="22" spans="4:19">
      <c r="D22" s="18" t="s">
        <v>76</v>
      </c>
    </row>
    <row r="23" spans="4:19">
      <c r="D23" s="22"/>
      <c r="E23" s="32" t="s">
        <v>57</v>
      </c>
    </row>
    <row r="24" spans="4:19">
      <c r="D24" s="33"/>
      <c r="E24" s="34" t="s">
        <v>58</v>
      </c>
    </row>
    <row r="25" spans="4:19">
      <c r="D25" s="21"/>
      <c r="E25" s="34" t="s">
        <v>59</v>
      </c>
    </row>
    <row r="26" spans="4:19">
      <c r="D26" s="35"/>
      <c r="E26" s="34" t="s">
        <v>60</v>
      </c>
    </row>
  </sheetData>
  <sheetProtection password="E678" sheet="1" objects="1" scenarios="1"/>
  <mergeCells count="7">
    <mergeCell ref="H1:N2"/>
    <mergeCell ref="O1:Q2"/>
    <mergeCell ref="D11:D16"/>
    <mergeCell ref="D1:E3"/>
    <mergeCell ref="D4:D6"/>
    <mergeCell ref="D7:D10"/>
    <mergeCell ref="F1:G2"/>
  </mergeCells>
  <pageMargins left="0.7" right="0.7" top="0.75" bottom="0.75" header="0.3" footer="0.3"/>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A31"/>
  <sheetViews>
    <sheetView zoomScale="80" zoomScaleNormal="80" workbookViewId="0">
      <selection activeCell="D1" sqref="D1:E3"/>
    </sheetView>
  </sheetViews>
  <sheetFormatPr defaultColWidth="9.140625" defaultRowHeight="15"/>
  <cols>
    <col min="1" max="1" width="9.140625" style="42"/>
    <col min="2" max="3" width="1.28515625" style="42" customWidth="1"/>
    <col min="4" max="4" width="15.5703125" style="18" customWidth="1"/>
    <col min="5" max="5" width="49" style="18" customWidth="1"/>
    <col min="6" max="20" width="9.140625" style="18"/>
    <col min="21" max="21" width="49.5703125" style="18" customWidth="1"/>
    <col min="22" max="16384" width="9.140625" style="18"/>
  </cols>
  <sheetData>
    <row r="1" spans="4:27" ht="18.75" customHeight="1">
      <c r="D1" s="107" t="s">
        <v>77</v>
      </c>
      <c r="E1" s="105"/>
      <c r="F1" s="103" t="s">
        <v>0</v>
      </c>
      <c r="G1" s="103"/>
      <c r="H1" s="103" t="s">
        <v>1</v>
      </c>
      <c r="I1" s="103"/>
      <c r="J1" s="103"/>
      <c r="K1" s="103"/>
      <c r="L1" s="103"/>
      <c r="M1" s="103"/>
      <c r="N1" s="103"/>
      <c r="O1" s="103" t="s">
        <v>2</v>
      </c>
      <c r="P1" s="103"/>
      <c r="Q1" s="103"/>
      <c r="R1" s="30"/>
      <c r="S1" s="30"/>
      <c r="T1" s="30"/>
      <c r="U1" s="30"/>
      <c r="V1" s="17"/>
      <c r="W1" s="17"/>
      <c r="X1" s="17"/>
      <c r="Y1" s="17"/>
      <c r="Z1" s="17"/>
    </row>
    <row r="2" spans="4:27">
      <c r="D2" s="105"/>
      <c r="E2" s="105"/>
      <c r="F2" s="103"/>
      <c r="G2" s="103"/>
      <c r="H2" s="103"/>
      <c r="I2" s="103"/>
      <c r="J2" s="103"/>
      <c r="K2" s="103"/>
      <c r="L2" s="103"/>
      <c r="M2" s="103"/>
      <c r="N2" s="103"/>
      <c r="O2" s="103"/>
      <c r="P2" s="103"/>
      <c r="Q2" s="103"/>
      <c r="R2" s="30"/>
      <c r="S2" s="30"/>
      <c r="T2" s="40"/>
      <c r="U2" s="42"/>
      <c r="V2" s="45"/>
      <c r="W2" s="41"/>
      <c r="X2" s="41"/>
      <c r="Y2" s="41"/>
      <c r="Z2" s="41"/>
    </row>
    <row r="3" spans="4:27" ht="171.75" customHeight="1">
      <c r="D3" s="105"/>
      <c r="E3" s="105"/>
      <c r="F3" s="97" t="s">
        <v>102</v>
      </c>
      <c r="G3" s="97" t="s">
        <v>103</v>
      </c>
      <c r="H3" s="97" t="s">
        <v>104</v>
      </c>
      <c r="I3" s="97" t="s">
        <v>105</v>
      </c>
      <c r="J3" s="97" t="s">
        <v>106</v>
      </c>
      <c r="K3" s="97" t="s">
        <v>107</v>
      </c>
      <c r="L3" s="97" t="s">
        <v>108</v>
      </c>
      <c r="M3" s="97" t="s">
        <v>12</v>
      </c>
      <c r="N3" s="97" t="s">
        <v>109</v>
      </c>
      <c r="O3" s="97" t="s">
        <v>110</v>
      </c>
      <c r="P3" s="97" t="s">
        <v>111</v>
      </c>
      <c r="Q3" s="97" t="s">
        <v>112</v>
      </c>
      <c r="R3" s="30"/>
      <c r="S3" s="30"/>
      <c r="T3" s="28"/>
      <c r="U3" s="44"/>
      <c r="V3" s="42"/>
      <c r="W3" s="41"/>
      <c r="X3" s="41"/>
      <c r="Y3" s="41"/>
      <c r="Z3" s="41"/>
    </row>
    <row r="4" spans="4:27">
      <c r="D4" s="102" t="s">
        <v>36</v>
      </c>
      <c r="E4" s="80" t="s">
        <v>17</v>
      </c>
      <c r="F4" s="91">
        <v>0.2</v>
      </c>
      <c r="G4" s="91">
        <v>0.2</v>
      </c>
      <c r="H4" s="91">
        <v>0.2</v>
      </c>
      <c r="I4" s="91">
        <v>0.2</v>
      </c>
      <c r="J4" s="91">
        <v>0.2</v>
      </c>
      <c r="K4" s="91">
        <v>0.2</v>
      </c>
      <c r="L4" s="91">
        <v>0.2</v>
      </c>
      <c r="M4" s="91">
        <v>0.2</v>
      </c>
      <c r="N4" s="91">
        <v>0.2</v>
      </c>
      <c r="O4" s="91">
        <v>0.2</v>
      </c>
      <c r="P4" s="91">
        <v>0.2</v>
      </c>
      <c r="Q4" s="91">
        <v>0.2</v>
      </c>
      <c r="R4" s="17"/>
      <c r="S4" s="26"/>
      <c r="T4" s="17"/>
      <c r="U4" s="44"/>
      <c r="V4" s="42"/>
      <c r="W4" s="41"/>
      <c r="X4" s="41"/>
      <c r="Y4" s="41"/>
      <c r="Z4" s="41"/>
    </row>
    <row r="5" spans="4:27">
      <c r="D5" s="102"/>
      <c r="E5" s="80" t="s">
        <v>18</v>
      </c>
      <c r="F5" s="91">
        <v>0.2</v>
      </c>
      <c r="G5" s="91">
        <v>0.2</v>
      </c>
      <c r="H5" s="91">
        <v>0.2</v>
      </c>
      <c r="I5" s="91">
        <v>0.2</v>
      </c>
      <c r="J5" s="91">
        <v>0.2</v>
      </c>
      <c r="K5" s="91">
        <v>0.2</v>
      </c>
      <c r="L5" s="91">
        <v>0.2</v>
      </c>
      <c r="M5" s="91">
        <v>0.2</v>
      </c>
      <c r="N5" s="91">
        <v>0.2</v>
      </c>
      <c r="O5" s="91">
        <v>0.2</v>
      </c>
      <c r="P5" s="91">
        <v>0.2</v>
      </c>
      <c r="Q5" s="91">
        <v>0.2</v>
      </c>
      <c r="R5" s="17"/>
      <c r="S5" s="26"/>
      <c r="U5" s="44"/>
      <c r="V5" s="42"/>
      <c r="W5" s="41"/>
      <c r="X5" s="41"/>
      <c r="Y5" s="41"/>
      <c r="Z5" s="41"/>
    </row>
    <row r="6" spans="4:27">
      <c r="D6" s="102"/>
      <c r="E6" s="80" t="s">
        <v>19</v>
      </c>
      <c r="F6" s="91">
        <v>0.2</v>
      </c>
      <c r="G6" s="91">
        <v>0.2</v>
      </c>
      <c r="H6" s="91">
        <v>0.2</v>
      </c>
      <c r="I6" s="91">
        <v>0.2</v>
      </c>
      <c r="J6" s="91">
        <v>0.2</v>
      </c>
      <c r="K6" s="91">
        <v>0.2</v>
      </c>
      <c r="L6" s="91">
        <v>0.2</v>
      </c>
      <c r="M6" s="91">
        <v>0.2</v>
      </c>
      <c r="N6" s="91">
        <v>0.2</v>
      </c>
      <c r="O6" s="91">
        <v>0.2</v>
      </c>
      <c r="P6" s="91">
        <v>0.2</v>
      </c>
      <c r="Q6" s="91">
        <v>0.2</v>
      </c>
      <c r="R6" s="17"/>
      <c r="S6" s="26"/>
      <c r="U6" s="44"/>
      <c r="V6" s="42"/>
      <c r="W6" s="41"/>
      <c r="X6" s="41"/>
      <c r="Y6" s="41"/>
      <c r="Z6" s="41"/>
    </row>
    <row r="7" spans="4:27">
      <c r="D7" s="102" t="s">
        <v>37</v>
      </c>
      <c r="E7" s="80" t="s">
        <v>20</v>
      </c>
      <c r="F7" s="92"/>
      <c r="G7" s="91">
        <v>0.2</v>
      </c>
      <c r="H7" s="91">
        <v>0.2</v>
      </c>
      <c r="I7" s="91">
        <v>0.2</v>
      </c>
      <c r="J7" s="91">
        <v>0.2</v>
      </c>
      <c r="K7" s="91">
        <v>0.2</v>
      </c>
      <c r="L7" s="91">
        <v>0.2</v>
      </c>
      <c r="M7" s="91">
        <v>0.2</v>
      </c>
      <c r="N7" s="91">
        <v>0.2</v>
      </c>
      <c r="O7" s="91">
        <v>0.2</v>
      </c>
      <c r="P7" s="91">
        <v>0.2</v>
      </c>
      <c r="Q7" s="91">
        <v>0.2</v>
      </c>
      <c r="R7" s="17"/>
      <c r="S7" s="26"/>
    </row>
    <row r="8" spans="4:27">
      <c r="D8" s="102"/>
      <c r="E8" s="80" t="s">
        <v>38</v>
      </c>
      <c r="F8" s="92"/>
      <c r="G8" s="91">
        <v>0.2</v>
      </c>
      <c r="H8" s="91">
        <v>0.2</v>
      </c>
      <c r="I8" s="91">
        <v>0.2</v>
      </c>
      <c r="J8" s="91">
        <v>0.2</v>
      </c>
      <c r="K8" s="91">
        <v>0.2</v>
      </c>
      <c r="L8" s="91">
        <v>0.2</v>
      </c>
      <c r="M8" s="91">
        <v>0.2</v>
      </c>
      <c r="N8" s="91">
        <v>0.2</v>
      </c>
      <c r="O8" s="91">
        <v>0.2</v>
      </c>
      <c r="P8" s="91">
        <v>0.2</v>
      </c>
      <c r="Q8" s="91">
        <v>0.2</v>
      </c>
      <c r="R8" s="17"/>
      <c r="S8" s="26"/>
    </row>
    <row r="9" spans="4:27">
      <c r="D9" s="102"/>
      <c r="E9" s="80" t="s">
        <v>21</v>
      </c>
      <c r="F9" s="92"/>
      <c r="G9" s="91">
        <v>0.2</v>
      </c>
      <c r="H9" s="91">
        <v>0.2</v>
      </c>
      <c r="I9" s="91">
        <v>0.2</v>
      </c>
      <c r="J9" s="91">
        <v>0.2</v>
      </c>
      <c r="K9" s="91">
        <v>0.2</v>
      </c>
      <c r="L9" s="91">
        <v>0.2</v>
      </c>
      <c r="M9" s="91">
        <v>0.2</v>
      </c>
      <c r="N9" s="91">
        <v>0.2</v>
      </c>
      <c r="O9" s="91">
        <v>0.2</v>
      </c>
      <c r="P9" s="91">
        <v>0.2</v>
      </c>
      <c r="Q9" s="91">
        <v>0.2</v>
      </c>
      <c r="R9" s="17"/>
      <c r="S9" s="26"/>
    </row>
    <row r="10" spans="4:27">
      <c r="D10" s="102"/>
      <c r="E10" s="80" t="s">
        <v>39</v>
      </c>
      <c r="F10" s="92"/>
      <c r="G10" s="91">
        <v>0.2</v>
      </c>
      <c r="H10" s="91">
        <v>0.2</v>
      </c>
      <c r="I10" s="91">
        <v>0.2</v>
      </c>
      <c r="J10" s="91">
        <v>0.2</v>
      </c>
      <c r="K10" s="91">
        <v>0.2</v>
      </c>
      <c r="L10" s="91">
        <v>0.2</v>
      </c>
      <c r="M10" s="91">
        <v>0.2</v>
      </c>
      <c r="N10" s="91">
        <v>0.2</v>
      </c>
      <c r="O10" s="91">
        <v>0.2</v>
      </c>
      <c r="P10" s="91">
        <v>0.2</v>
      </c>
      <c r="Q10" s="91">
        <v>0.2</v>
      </c>
      <c r="R10" s="17"/>
      <c r="S10" s="26"/>
    </row>
    <row r="11" spans="4:27">
      <c r="D11" s="102" t="s">
        <v>40</v>
      </c>
      <c r="E11" s="80" t="s">
        <v>41</v>
      </c>
      <c r="F11" s="92"/>
      <c r="G11" s="91">
        <v>0.2</v>
      </c>
      <c r="H11" s="91">
        <v>0.2</v>
      </c>
      <c r="I11" s="91">
        <v>0.2</v>
      </c>
      <c r="J11" s="91">
        <v>0.2</v>
      </c>
      <c r="K11" s="91">
        <v>0.2</v>
      </c>
      <c r="L11" s="91">
        <v>0.2</v>
      </c>
      <c r="M11" s="91">
        <v>0.2</v>
      </c>
      <c r="N11" s="91">
        <v>0.2</v>
      </c>
      <c r="O11" s="91">
        <v>0.2</v>
      </c>
      <c r="P11" s="91">
        <v>0.2</v>
      </c>
      <c r="Q11" s="91">
        <v>0.2</v>
      </c>
      <c r="R11" s="17"/>
      <c r="S11" s="26"/>
      <c r="U11" s="45"/>
      <c r="V11" s="42"/>
      <c r="W11" s="41"/>
      <c r="X11" s="41"/>
      <c r="Y11" s="41"/>
      <c r="Z11" s="41"/>
    </row>
    <row r="12" spans="4:27">
      <c r="D12" s="102"/>
      <c r="E12" s="80" t="s">
        <v>42</v>
      </c>
      <c r="F12" s="92"/>
      <c r="G12" s="91">
        <v>0.2</v>
      </c>
      <c r="H12" s="91">
        <v>0.2</v>
      </c>
      <c r="I12" s="91">
        <v>0.2</v>
      </c>
      <c r="J12" s="91">
        <v>0.2</v>
      </c>
      <c r="K12" s="91">
        <v>0.2</v>
      </c>
      <c r="L12" s="91">
        <v>0.2</v>
      </c>
      <c r="M12" s="91">
        <v>0.2</v>
      </c>
      <c r="N12" s="91">
        <v>0.2</v>
      </c>
      <c r="O12" s="91">
        <v>0.2</v>
      </c>
      <c r="P12" s="91">
        <v>0.2</v>
      </c>
      <c r="Q12" s="91">
        <v>0.2</v>
      </c>
      <c r="R12" s="17"/>
      <c r="S12" s="26"/>
      <c r="U12" s="45"/>
      <c r="V12" s="42"/>
      <c r="W12" s="41"/>
      <c r="X12" s="41"/>
      <c r="Y12" s="41"/>
      <c r="Z12" s="41"/>
    </row>
    <row r="13" spans="4:27">
      <c r="D13" s="102"/>
      <c r="E13" s="80" t="s">
        <v>43</v>
      </c>
      <c r="F13" s="92"/>
      <c r="G13" s="91">
        <v>0.2</v>
      </c>
      <c r="H13" s="91">
        <v>0.2</v>
      </c>
      <c r="I13" s="91">
        <v>0.2</v>
      </c>
      <c r="J13" s="91">
        <v>0.2</v>
      </c>
      <c r="K13" s="91">
        <v>0.2</v>
      </c>
      <c r="L13" s="91">
        <v>0.2</v>
      </c>
      <c r="M13" s="91">
        <v>0.2</v>
      </c>
      <c r="N13" s="91">
        <v>0.2</v>
      </c>
      <c r="O13" s="91">
        <v>0.2</v>
      </c>
      <c r="P13" s="91">
        <v>0.2</v>
      </c>
      <c r="Q13" s="91">
        <v>0.2</v>
      </c>
      <c r="R13" s="17"/>
      <c r="S13" s="26"/>
      <c r="U13" s="45"/>
      <c r="V13" s="42"/>
      <c r="W13" s="41"/>
      <c r="X13" s="41"/>
      <c r="Y13" s="41"/>
      <c r="Z13" s="41"/>
    </row>
    <row r="14" spans="4:27">
      <c r="D14" s="102"/>
      <c r="E14" s="80" t="s">
        <v>44</v>
      </c>
      <c r="F14" s="92"/>
      <c r="G14" s="91">
        <v>0.2</v>
      </c>
      <c r="H14" s="91">
        <v>0.2</v>
      </c>
      <c r="I14" s="91">
        <v>0.2</v>
      </c>
      <c r="J14" s="91">
        <v>0.2</v>
      </c>
      <c r="K14" s="91">
        <v>0.2</v>
      </c>
      <c r="L14" s="91">
        <v>0.2</v>
      </c>
      <c r="M14" s="91">
        <v>0.2</v>
      </c>
      <c r="N14" s="91">
        <v>0.2</v>
      </c>
      <c r="O14" s="91">
        <v>0.2</v>
      </c>
      <c r="P14" s="91">
        <v>0.2</v>
      </c>
      <c r="Q14" s="91">
        <v>0.2</v>
      </c>
      <c r="R14" s="17"/>
      <c r="S14" s="26"/>
      <c r="U14" s="45"/>
      <c r="V14" s="42"/>
      <c r="W14" s="41"/>
      <c r="X14" s="41"/>
      <c r="Y14" s="41"/>
      <c r="Z14" s="41"/>
    </row>
    <row r="15" spans="4:27">
      <c r="D15" s="102"/>
      <c r="E15" s="80" t="s">
        <v>45</v>
      </c>
      <c r="F15" s="92"/>
      <c r="G15" s="91">
        <v>0.2</v>
      </c>
      <c r="H15" s="91">
        <v>0.2</v>
      </c>
      <c r="I15" s="91">
        <v>0.2</v>
      </c>
      <c r="J15" s="91">
        <v>0.2</v>
      </c>
      <c r="K15" s="91">
        <v>0.2</v>
      </c>
      <c r="L15" s="91">
        <v>0.2</v>
      </c>
      <c r="M15" s="91">
        <v>0.2</v>
      </c>
      <c r="N15" s="91">
        <v>0.2</v>
      </c>
      <c r="O15" s="91">
        <v>0.2</v>
      </c>
      <c r="P15" s="91">
        <v>0.2</v>
      </c>
      <c r="Q15" s="91">
        <v>0.2</v>
      </c>
      <c r="R15" s="17"/>
      <c r="S15" s="26"/>
      <c r="U15" s="45"/>
      <c r="V15" s="44"/>
      <c r="W15" s="42"/>
      <c r="X15" s="41"/>
      <c r="Y15" s="41"/>
      <c r="Z15" s="41"/>
      <c r="AA15" s="41"/>
    </row>
    <row r="16" spans="4:27">
      <c r="D16" s="102"/>
      <c r="E16" s="80" t="s">
        <v>46</v>
      </c>
      <c r="F16" s="92"/>
      <c r="G16" s="91">
        <v>0.2</v>
      </c>
      <c r="H16" s="91">
        <v>0.2</v>
      </c>
      <c r="I16" s="91">
        <v>0.2</v>
      </c>
      <c r="J16" s="91">
        <v>0.2</v>
      </c>
      <c r="K16" s="91">
        <v>0.2</v>
      </c>
      <c r="L16" s="91">
        <v>0.2</v>
      </c>
      <c r="M16" s="91">
        <v>0.2</v>
      </c>
      <c r="N16" s="91">
        <v>0.2</v>
      </c>
      <c r="O16" s="91">
        <v>0.2</v>
      </c>
      <c r="P16" s="91">
        <v>0.2</v>
      </c>
      <c r="Q16" s="91">
        <v>0.2</v>
      </c>
      <c r="R16" s="17"/>
      <c r="S16" s="26"/>
      <c r="U16" s="45"/>
      <c r="V16" s="44"/>
      <c r="W16" s="42"/>
      <c r="X16" s="41"/>
      <c r="Y16" s="41"/>
      <c r="Z16" s="41"/>
      <c r="AA16" s="41"/>
    </row>
    <row r="17" spans="4:27" s="42" customFormat="1">
      <c r="D17" s="43"/>
      <c r="E17" s="43"/>
      <c r="F17" s="27"/>
      <c r="G17" s="27"/>
      <c r="H17" s="27"/>
      <c r="I17" s="27"/>
      <c r="J17" s="27"/>
      <c r="K17" s="27"/>
      <c r="L17" s="27"/>
      <c r="M17" s="27"/>
      <c r="N17" s="46"/>
      <c r="O17" s="27"/>
      <c r="P17" s="27"/>
      <c r="Q17" s="27"/>
      <c r="S17" s="27"/>
      <c r="T17" s="18"/>
      <c r="U17" s="45"/>
      <c r="V17" s="45"/>
      <c r="X17" s="41"/>
      <c r="Y17" s="41"/>
      <c r="Z17" s="41"/>
      <c r="AA17" s="41"/>
    </row>
    <row r="18" spans="4:27" s="42" customFormat="1">
      <c r="D18" s="43"/>
      <c r="E18" s="49"/>
      <c r="F18" s="27"/>
      <c r="I18" s="27"/>
      <c r="J18" s="27"/>
      <c r="K18" s="27"/>
      <c r="L18" s="27"/>
      <c r="N18" s="46"/>
      <c r="O18" s="27"/>
      <c r="P18" s="27"/>
      <c r="Q18" s="27"/>
      <c r="R18" s="17"/>
      <c r="S18" s="27"/>
      <c r="T18" s="18"/>
      <c r="U18" s="45"/>
      <c r="V18" s="45"/>
      <c r="X18" s="41"/>
      <c r="Y18" s="41"/>
      <c r="Z18" s="41"/>
      <c r="AA18" s="41"/>
    </row>
    <row r="19" spans="4:27">
      <c r="K19" s="47"/>
      <c r="L19" s="47"/>
      <c r="N19" s="47"/>
      <c r="O19" s="17"/>
      <c r="P19" s="17"/>
      <c r="Q19" s="17"/>
      <c r="R19" s="17"/>
      <c r="S19" s="17"/>
    </row>
    <row r="20" spans="4:27">
      <c r="K20" s="17"/>
      <c r="L20" s="17"/>
      <c r="M20" s="17"/>
      <c r="N20" s="17"/>
      <c r="O20" s="17"/>
      <c r="P20" s="17"/>
      <c r="Q20" s="17"/>
      <c r="R20" s="17"/>
      <c r="S20" s="17"/>
    </row>
    <row r="21" spans="4:27">
      <c r="E21" s="51" t="s">
        <v>92</v>
      </c>
      <c r="F21" s="106" t="s">
        <v>63</v>
      </c>
      <c r="G21" s="106"/>
      <c r="H21" s="77"/>
      <c r="I21" s="48"/>
      <c r="J21" s="48"/>
      <c r="K21" s="27" t="s">
        <v>71</v>
      </c>
      <c r="L21" s="47"/>
    </row>
    <row r="22" spans="4:27">
      <c r="E22" s="51"/>
      <c r="F22" s="52" t="s">
        <v>64</v>
      </c>
      <c r="G22" s="52" t="s">
        <v>65</v>
      </c>
      <c r="K22" s="50" t="s">
        <v>64</v>
      </c>
      <c r="L22" s="50" t="s">
        <v>65</v>
      </c>
      <c r="M22" s="30"/>
      <c r="N22" s="30"/>
      <c r="O22" s="30"/>
      <c r="P22" s="30"/>
      <c r="Q22" s="30"/>
      <c r="R22" s="30"/>
      <c r="S22" s="30"/>
    </row>
    <row r="23" spans="4:27">
      <c r="E23" s="56">
        <v>2010</v>
      </c>
      <c r="F23" s="56">
        <v>17.295206719197758</v>
      </c>
      <c r="G23" s="56">
        <v>74.233078811224942</v>
      </c>
      <c r="K23" s="27">
        <v>100</v>
      </c>
      <c r="L23" s="18">
        <v>100</v>
      </c>
      <c r="Y23" s="47"/>
    </row>
    <row r="24" spans="4:27">
      <c r="E24" s="56">
        <v>2011</v>
      </c>
      <c r="F24" s="56">
        <v>19.499075903471464</v>
      </c>
      <c r="G24" s="56">
        <v>71.920172547981139</v>
      </c>
      <c r="K24" s="58">
        <f>(F24/F$23)*100</f>
        <v>112.74265881903223</v>
      </c>
      <c r="L24" s="58">
        <f>(G24/G$23)*100</f>
        <v>96.884264669763269</v>
      </c>
      <c r="Y24" s="17"/>
    </row>
    <row r="25" spans="4:27">
      <c r="E25" s="56">
        <v>2012</v>
      </c>
      <c r="F25" s="56">
        <v>22.251542606275695</v>
      </c>
      <c r="G25" s="56">
        <v>69.447645075453678</v>
      </c>
      <c r="K25" s="58">
        <f t="shared" ref="K25:L30" si="0">(F25/F$23)*100</f>
        <v>128.65728041039478</v>
      </c>
      <c r="L25" s="58">
        <f t="shared" si="0"/>
        <v>93.553502276336076</v>
      </c>
      <c r="M25" s="57"/>
      <c r="N25" s="57"/>
    </row>
    <row r="26" spans="4:27">
      <c r="E26" s="56">
        <v>2013</v>
      </c>
      <c r="F26" s="56">
        <v>25.273520628253713</v>
      </c>
      <c r="G26" s="56">
        <v>66.97511760292619</v>
      </c>
      <c r="K26" s="58">
        <f t="shared" si="0"/>
        <v>146.13020265435736</v>
      </c>
      <c r="L26" s="58">
        <f t="shared" si="0"/>
        <v>90.222739882908826</v>
      </c>
      <c r="M26" s="57"/>
      <c r="N26" s="57"/>
      <c r="Y26" s="30"/>
    </row>
    <row r="27" spans="4:27">
      <c r="E27" s="56">
        <v>2014</v>
      </c>
      <c r="F27" s="56">
        <v>28.396468289541737</v>
      </c>
      <c r="G27" s="56">
        <v>64.508308212707206</v>
      </c>
      <c r="K27" s="58">
        <f t="shared" si="0"/>
        <v>164.18692618470715</v>
      </c>
      <c r="L27" s="58">
        <f t="shared" si="0"/>
        <v>86.899680365881267</v>
      </c>
      <c r="M27" s="57"/>
      <c r="N27" s="57"/>
    </row>
    <row r="28" spans="4:27">
      <c r="E28" s="56">
        <v>2015</v>
      </c>
      <c r="F28" s="56">
        <v>31.589851174108439</v>
      </c>
      <c r="G28" s="56">
        <v>62.029390109592597</v>
      </c>
      <c r="K28" s="58">
        <f t="shared" si="0"/>
        <v>182.65090257084674</v>
      </c>
      <c r="L28" s="58">
        <f t="shared" si="0"/>
        <v>83.560309100655275</v>
      </c>
      <c r="M28" s="57"/>
      <c r="N28" s="57"/>
    </row>
    <row r="29" spans="4:27">
      <c r="E29" s="56">
        <v>2016</v>
      </c>
      <c r="F29" s="56">
        <v>34.771914530933842</v>
      </c>
      <c r="G29" s="56">
        <v>59.56152609340738</v>
      </c>
      <c r="K29" s="58">
        <f t="shared" si="0"/>
        <v>201.04943002697308</v>
      </c>
      <c r="L29" s="58">
        <f t="shared" si="0"/>
        <v>80.235828888186916</v>
      </c>
      <c r="M29" s="57"/>
      <c r="N29" s="57"/>
    </row>
    <row r="30" spans="4:27">
      <c r="E30" s="56">
        <v>2017</v>
      </c>
      <c r="F30" s="56">
        <v>37.962790803944714</v>
      </c>
      <c r="G30" s="56">
        <v>57.085007712816314</v>
      </c>
      <c r="K30" s="58">
        <f t="shared" si="0"/>
        <v>219.49891331339711</v>
      </c>
      <c r="L30" s="58">
        <f t="shared" si="0"/>
        <v>76.899690309199954</v>
      </c>
      <c r="M30" s="57"/>
      <c r="N30" s="57"/>
    </row>
    <row r="31" spans="4:27">
      <c r="E31" s="51"/>
      <c r="F31" s="51"/>
      <c r="G31" s="51"/>
      <c r="K31" s="51"/>
      <c r="L31" s="51"/>
    </row>
  </sheetData>
  <sheetProtection password="E678" sheet="1" objects="1" scenarios="1"/>
  <sortState ref="E23:G30">
    <sortCondition ref="E41"/>
  </sortState>
  <mergeCells count="8">
    <mergeCell ref="H1:N2"/>
    <mergeCell ref="O1:Q2"/>
    <mergeCell ref="F21:G21"/>
    <mergeCell ref="D4:D6"/>
    <mergeCell ref="D7:D10"/>
    <mergeCell ref="D11:D16"/>
    <mergeCell ref="D1:E3"/>
    <mergeCell ref="F1:G2"/>
  </mergeCells>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H277"/>
  <sheetViews>
    <sheetView zoomScale="80" zoomScaleNormal="80" workbookViewId="0">
      <selection activeCell="D2" sqref="D2:O4"/>
    </sheetView>
  </sheetViews>
  <sheetFormatPr defaultRowHeight="15"/>
  <cols>
    <col min="1" max="1" width="9.140625" style="56"/>
    <col min="2" max="2" width="15.7109375" style="56" customWidth="1"/>
    <col min="3" max="3" width="48.7109375" style="56" customWidth="1"/>
    <col min="4" max="15" width="9.140625" style="56"/>
    <col min="17" max="17" width="9.140625" style="56"/>
    <col min="18" max="18" width="15.7109375" style="65" customWidth="1"/>
    <col min="19" max="19" width="48.7109375" style="65" customWidth="1"/>
    <col min="20" max="31" width="9.140625" style="65"/>
    <col min="32" max="34" width="8.7109375" style="65"/>
  </cols>
  <sheetData>
    <row r="1" spans="2:32">
      <c r="D1" s="56" t="s">
        <v>72</v>
      </c>
    </row>
    <row r="2" spans="2:32" ht="14.45" customHeight="1">
      <c r="B2" s="107" t="s">
        <v>62</v>
      </c>
      <c r="C2" s="105"/>
      <c r="D2" s="103" t="s">
        <v>0</v>
      </c>
      <c r="E2" s="103"/>
      <c r="F2" s="103" t="s">
        <v>1</v>
      </c>
      <c r="G2" s="103"/>
      <c r="H2" s="103"/>
      <c r="I2" s="103"/>
      <c r="J2" s="103"/>
      <c r="K2" s="103"/>
      <c r="L2" s="103"/>
      <c r="M2" s="103" t="s">
        <v>2</v>
      </c>
      <c r="N2" s="103"/>
      <c r="O2" s="103"/>
      <c r="P2" s="80"/>
      <c r="R2" s="76"/>
      <c r="S2" s="75"/>
      <c r="T2" s="74"/>
      <c r="U2" s="74"/>
      <c r="V2" s="74"/>
      <c r="W2" s="74"/>
      <c r="X2" s="74"/>
      <c r="Y2" s="74"/>
      <c r="Z2" s="74"/>
      <c r="AA2" s="74"/>
      <c r="AB2" s="74"/>
      <c r="AC2" s="74"/>
      <c r="AD2" s="74"/>
      <c r="AE2" s="74"/>
    </row>
    <row r="3" spans="2:32">
      <c r="B3" s="105"/>
      <c r="C3" s="105"/>
      <c r="D3" s="103"/>
      <c r="E3" s="103"/>
      <c r="F3" s="103"/>
      <c r="G3" s="103"/>
      <c r="H3" s="103"/>
      <c r="I3" s="103"/>
      <c r="J3" s="103"/>
      <c r="K3" s="103"/>
      <c r="L3" s="103"/>
      <c r="M3" s="103"/>
      <c r="N3" s="103"/>
      <c r="O3" s="103"/>
      <c r="P3" s="80"/>
      <c r="R3" s="75"/>
      <c r="S3" s="75"/>
      <c r="T3" s="66"/>
      <c r="U3" s="66"/>
      <c r="V3" s="66"/>
      <c r="W3" s="66"/>
      <c r="X3" s="66"/>
      <c r="Y3" s="66"/>
      <c r="Z3" s="66"/>
      <c r="AA3" s="66"/>
      <c r="AB3" s="66"/>
      <c r="AC3" s="66"/>
      <c r="AD3" s="66"/>
      <c r="AE3" s="66"/>
    </row>
    <row r="4" spans="2:32" ht="138">
      <c r="B4" s="105"/>
      <c r="C4" s="105"/>
      <c r="D4" s="97" t="s">
        <v>102</v>
      </c>
      <c r="E4" s="97" t="s">
        <v>103</v>
      </c>
      <c r="F4" s="97" t="s">
        <v>104</v>
      </c>
      <c r="G4" s="97" t="s">
        <v>105</v>
      </c>
      <c r="H4" s="97" t="s">
        <v>106</v>
      </c>
      <c r="I4" s="97" t="s">
        <v>107</v>
      </c>
      <c r="J4" s="97" t="s">
        <v>108</v>
      </c>
      <c r="K4" s="97" t="s">
        <v>12</v>
      </c>
      <c r="L4" s="97" t="s">
        <v>109</v>
      </c>
      <c r="M4" s="97" t="s">
        <v>110</v>
      </c>
      <c r="N4" s="97" t="s">
        <v>111</v>
      </c>
      <c r="O4" s="97" t="s">
        <v>112</v>
      </c>
      <c r="P4" s="80"/>
      <c r="R4" s="75"/>
      <c r="S4" s="75"/>
      <c r="T4" s="59"/>
      <c r="U4" s="59"/>
      <c r="V4" s="59"/>
      <c r="W4" s="59"/>
      <c r="X4" s="59"/>
      <c r="Y4" s="59"/>
      <c r="Z4" s="59"/>
      <c r="AA4" s="59"/>
      <c r="AB4" s="59"/>
      <c r="AC4" s="59"/>
      <c r="AD4" s="59"/>
      <c r="AE4" s="59"/>
    </row>
    <row r="5" spans="2:32">
      <c r="B5" s="102" t="s">
        <v>36</v>
      </c>
      <c r="C5" s="80" t="s">
        <v>17</v>
      </c>
      <c r="D5" s="93">
        <f>(((('Indicator 0'!$P$20*'Indicator 0'!F4)+(Abrasion_indicator!$K$23*Abrasion_indicator!F4))/('Indicator 0'!F4+Abrasion_indicator!F4))*'Wellbeing Base'!F4)*'Ecosystem Area'!$C20/10000</f>
        <v>752.91380569039291</v>
      </c>
      <c r="E5" s="93">
        <f>(((Abrasion_indicator!$K$23*Abrasion_indicator!G4)/Abrasion_indicator!G4)*'Wellbeing Base'!G4)*'Ecosystem Area'!$C20/10000</f>
        <v>8.5916218112154787</v>
      </c>
      <c r="F5" s="93">
        <f>(((('Indicator 0'!$P$20*'Indicator 0'!H4)+(Abrasion_indicator!$K$23*Abrasion_indicator!H4))/('Indicator 0'!H4+Abrasion_indicator!H4))*'Wellbeing Base'!H4)*'Ecosystem Area'!$C20/10000</f>
        <v>1.7229285803947803</v>
      </c>
      <c r="G5" s="93">
        <f>(((('Indicator 0'!$P$20*'Indicator 0'!I4)+(Abrasion_indicator!$K$23*Abrasion_indicator!I4))/('Indicator 0'!I4+Abrasion_indicator!I4))*'Wellbeing Base'!I4)*'Ecosystem Area'!$C20/10000</f>
        <v>6.869348293121881</v>
      </c>
      <c r="H5" s="93">
        <f>(((('Indicator 0'!$P$20*'Indicator 0'!J4)+(Abrasion_indicator!$K$23*Abrasion_indicator!J4))/('Indicator 0'!J4+Abrasion_indicator!J4))*'Wellbeing Base'!J4)*'Ecosystem Area'!$C20/10000</f>
        <v>4.0329692632702088</v>
      </c>
      <c r="I5" s="93">
        <f>(((('Indicator 0'!$P$20*'Indicator 0'!K4)+(Abrasion_indicator!$K$23*Abrasion_indicator!K4))/('Indicator 0'!K4+Abrasion_indicator!K4))*'Wellbeing Base'!K4)*'Ecosystem Area'!$C20/10000</f>
        <v>2.8984680428318721</v>
      </c>
      <c r="J5" s="93">
        <f>(((('Indicator 0'!$P$20*'Indicator 0'!L4)+(Abrasion_indicator!$K$23*Abrasion_indicator!L4))/('Indicator 0'!L4+Abrasion_indicator!L4))*'Wellbeing Base'!L4)*'Ecosystem Area'!$C20/10000</f>
        <v>4.9498031944492942</v>
      </c>
      <c r="K5" s="93">
        <f>(((('Indicator 0'!$P$20*'Indicator 0'!M4)+(Abrasion_indicator!$K$23*Abrasion_indicator!M4))/('Indicator 0'!M4+Abrasion_indicator!M4))*'Wellbeing Base'!M4)*'Ecosystem Area'!$C20/10000</f>
        <v>59.472110131221825</v>
      </c>
      <c r="L5" s="93">
        <f>(((('Indicator 0'!$P$20*'Indicator 0'!N4)+(Abrasion_indicator!$K$23*Abrasion_indicator!N4))/('Indicator 0'!N4+Abrasion_indicator!N4))*'Wellbeing Base'!N4)*'Ecosystem Area'!$C20/10000</f>
        <v>0</v>
      </c>
      <c r="M5" s="93">
        <f>(((('Indicator 0'!$P$20*'Indicator 0'!O4)+(Abrasion_indicator!$K$23*Abrasion_indicator!O4))/('Indicator 0'!O4+Abrasion_indicator!O4))*'Wellbeing Base'!O4)*'Ecosystem Area'!$C20/10000</f>
        <v>69.370311121290072</v>
      </c>
      <c r="N5" s="93">
        <f>(((('Indicator 0'!$P$20*'Indicator 0'!P4)+(Abrasion_indicator!$K$23*Abrasion_indicator!P4))/('Indicator 0'!P4+Abrasion_indicator!P4))*'Wellbeing Base'!P4)*'Ecosystem Area'!$C20/10000</f>
        <v>3.9237562522025575</v>
      </c>
      <c r="O5" s="93">
        <f>(((('Indicator 0'!$P$20*'Indicator 0'!Q4)+(Abrasion_indicator!$K$23*Abrasion_indicator!Q4))/('Indicator 0'!Q4+Abrasion_indicator!Q4))*'Wellbeing Base'!Q4)*'Ecosystem Area'!$C20/10000</f>
        <v>3.893345585134969</v>
      </c>
      <c r="P5" s="94">
        <f>SUM(D5:O5)</f>
        <v>918.63846796552582</v>
      </c>
      <c r="Q5" s="62"/>
      <c r="R5" s="73"/>
      <c r="S5" s="68"/>
      <c r="T5" s="53"/>
      <c r="U5" s="53"/>
      <c r="V5" s="53"/>
      <c r="W5" s="53"/>
      <c r="X5" s="53"/>
      <c r="Y5" s="53"/>
      <c r="Z5" s="53"/>
      <c r="AA5" s="53"/>
      <c r="AB5" s="53"/>
      <c r="AC5" s="53"/>
      <c r="AD5" s="53"/>
      <c r="AE5" s="53"/>
      <c r="AF5" s="70"/>
    </row>
    <row r="6" spans="2:32">
      <c r="B6" s="102"/>
      <c r="C6" s="80" t="s">
        <v>18</v>
      </c>
      <c r="D6" s="93">
        <f>(((('Indicator 0'!$P$20*'Indicator 0'!F5)+(Abrasion_indicator!$K$23*Abrasion_indicator!F5))/('Indicator 0'!F5+Abrasion_indicator!F5))*'Wellbeing Base'!F5)*'Ecosystem Area'!$C21/10000</f>
        <v>315.29350816887495</v>
      </c>
      <c r="E6" s="93">
        <f>(((('Indicator 0'!$P$20*'Indicator 0'!G5)+(Abrasion_indicator!$K$23*Abrasion_indicator!G5))/('Indicator 0'!G5+Abrasion_indicator!G5))*'Wellbeing Base'!G5)*'Ecosystem Area'!$C21/10000</f>
        <v>3.5978654677933695</v>
      </c>
      <c r="F6" s="93">
        <f>(((('Indicator 0'!$P$20*'Indicator 0'!H5)+(Abrasion_indicator!$K$23*Abrasion_indicator!H5))/('Indicator 0'!H5+Abrasion_indicator!H5))*'Wellbeing Base'!H5)*'Ecosystem Area'!$C21/10000</f>
        <v>0.72150117627205723</v>
      </c>
      <c r="G6" s="93">
        <f>(((('Indicator 0'!$P$20*'Indicator 0'!I5)+(Abrasion_indicator!$K$23*Abrasion_indicator!I5))/('Indicator 0'!I5+Abrasion_indicator!I5))*'Wellbeing Base'!I5)*'Ecosystem Area'!$C21/10000</f>
        <v>2.8766386083015965</v>
      </c>
      <c r="H6" s="93">
        <f>(((('Indicator 0'!$P$20*'Indicator 0'!J5)+(Abrasion_indicator!$K$23*Abrasion_indicator!J5))/('Indicator 0'!J5+Abrasion_indicator!J5))*'Wellbeing Base'!J5)*'Ecosystem Area'!$C21/10000</f>
        <v>1.6888640077302437</v>
      </c>
      <c r="I6" s="93">
        <f>(((('Indicator 0'!$P$20*'Indicator 0'!K5)+(Abrasion_indicator!$K$23*Abrasion_indicator!K5))/('Indicator 0'!K5+Abrasion_indicator!K5))*'Wellbeing Base'!K5)*'Ecosystem Area'!$C21/10000</f>
        <v>1.213775269669616</v>
      </c>
      <c r="J6" s="93">
        <f>(((('Indicator 0'!$P$20*'Indicator 0'!L5)+(Abrasion_indicator!$K$23*Abrasion_indicator!L5))/('Indicator 0'!L5+Abrasion_indicator!L5))*'Wellbeing Base'!L5)*'Ecosystem Area'!$C21/10000</f>
        <v>2.0728014310912704</v>
      </c>
      <c r="K6" s="93">
        <f>(((('Indicator 0'!$P$20*'Indicator 0'!M5)+(Abrasion_indicator!$K$23*Abrasion_indicator!M5))/('Indicator 0'!M5+Abrasion_indicator!M5))*'Wellbeing Base'!M5)*'Ecosystem Area'!$C21/10000</f>
        <v>24.90480331182733</v>
      </c>
      <c r="L6" s="93">
        <f>(((('Indicator 0'!$P$20*'Indicator 0'!N5)+(Abrasion_indicator!$K$23*Abrasion_indicator!N5))/('Indicator 0'!N5+Abrasion_indicator!N5))*'Wellbeing Base'!N5)*'Ecosystem Area'!$C21/10000</f>
        <v>48.214944338780285</v>
      </c>
      <c r="M6" s="93">
        <f>(((('Indicator 0'!$P$20*'Indicator 0'!O5)+(Abrasion_indicator!$K$23*Abrasion_indicator!O5))/('Indicator 0'!O5+Abrasion_indicator!O5))*'Wellbeing Base'!O5)*'Ecosystem Area'!$C21/10000</f>
        <v>29.049817642993119</v>
      </c>
      <c r="N6" s="93">
        <f>(((('Indicator 0'!$P$20*'Indicator 0'!P5)+(Abrasion_indicator!$K$23*Abrasion_indicator!P5))/('Indicator 0'!P5+Abrasion_indicator!P5))*'Wellbeing Base'!P5)*'Ecosystem Area'!$C21/10000</f>
        <v>1.6431294852165661</v>
      </c>
      <c r="O6" s="93">
        <f>(((('Indicator 0'!$P$20*'Indicator 0'!Q5)+(Abrasion_indicator!$K$23*Abrasion_indicator!Q5))/('Indicator 0'!Q5+Abrasion_indicator!Q5))*'Wellbeing Base'!Q5)*'Ecosystem Area'!$C21/10000</f>
        <v>1.6303945800613824</v>
      </c>
      <c r="P6" s="94">
        <f t="shared" ref="P6:P17" si="0">SUM(D6:O6)</f>
        <v>432.90804348861172</v>
      </c>
      <c r="R6" s="73"/>
      <c r="S6" s="68"/>
      <c r="T6" s="53"/>
      <c r="U6" s="53"/>
      <c r="V6" s="53"/>
      <c r="W6" s="53"/>
      <c r="X6" s="53"/>
      <c r="Y6" s="53"/>
      <c r="Z6" s="53"/>
      <c r="AA6" s="53"/>
      <c r="AB6" s="53"/>
      <c r="AC6" s="53"/>
      <c r="AD6" s="53"/>
      <c r="AE6" s="53"/>
      <c r="AF6" s="70"/>
    </row>
    <row r="7" spans="2:32">
      <c r="B7" s="102"/>
      <c r="C7" s="80" t="s">
        <v>19</v>
      </c>
      <c r="D7" s="93">
        <f>(((('Indicator 0'!$P$20*'Indicator 0'!F6)+(Abrasion_indicator!$K$23*Abrasion_indicator!F6))/('Indicator 0'!F6+Abrasion_indicator!F6))*'Wellbeing Base'!F6)*'Ecosystem Area'!$C22/10000</f>
        <v>181.79268614073212</v>
      </c>
      <c r="E7" s="93">
        <f>(((('Indicator 0'!$P$20*'Indicator 0'!G6)+(Abrasion_indicator!$K$23*Abrasion_indicator!G6))/('Indicator 0'!G6+Abrasion_indicator!G6))*'Wellbeing Base'!G6)*'Ecosystem Area'!$C22/10000</f>
        <v>4.1489317782769763</v>
      </c>
      <c r="F7" s="93">
        <f>(((('Indicator 0'!$P$20*'Indicator 0'!H6)+(Abrasion_indicator!$K$23*Abrasion_indicator!H6))/('Indicator 0'!H6+Abrasion_indicator!H6))*'Wellbeing Base'!H6)*'Ecosystem Area'!$C22/10000</f>
        <v>0.83200975275356648</v>
      </c>
      <c r="G7" s="93">
        <f>(((('Indicator 0'!$P$20*'Indicator 0'!I6)+(Abrasion_indicator!$K$23*Abrasion_indicator!I6))/('Indicator 0'!I6+Abrasion_indicator!I6))*'Wellbeing Base'!I6)*'Ecosystem Area'!$C22/10000</f>
        <v>3.3172383579758664</v>
      </c>
      <c r="H7" s="93">
        <f>(((('Indicator 0'!$P$20*'Indicator 0'!J6)+(Abrasion_indicator!$K$23*Abrasion_indicator!J6))/('Indicator 0'!J6+Abrasion_indicator!J6))*'Wellbeing Base'!J6)*'Ecosystem Area'!$C22/10000</f>
        <v>1.9475385095923887</v>
      </c>
      <c r="I7" s="93">
        <f>(((('Indicator 0'!$P$20*'Indicator 0'!K6)+(Abrasion_indicator!$K$23*Abrasion_indicator!K6))/('Indicator 0'!K6+Abrasion_indicator!K6))*'Wellbeing Base'!K6)*'Ecosystem Area'!$C22/10000</f>
        <v>1.3996829045160379</v>
      </c>
      <c r="J7" s="93">
        <f>(((('Indicator 0'!$P$20*'Indicator 0'!L6)+(Abrasion_indicator!$K$23*Abrasion_indicator!L6))/('Indicator 0'!L6+Abrasion_indicator!L6))*'Wellbeing Base'!L6)*'Ecosystem Area'!$C22/10000</f>
        <v>2.3902816279528754</v>
      </c>
      <c r="K7" s="93">
        <f>(((('Indicator 0'!$P$20*'Indicator 0'!M6)+(Abrasion_indicator!$K$23*Abrasion_indicator!M6))/('Indicator 0'!M6+Abrasion_indicator!M6))*'Wellbeing Base'!M6)*'Ecosystem Area'!$C22/10000</f>
        <v>28.71934229257079</v>
      </c>
      <c r="L7" s="93">
        <f>(((('Indicator 0'!$P$20*'Indicator 0'!N6)+(Abrasion_indicator!$K$23*Abrasion_indicator!N6))/('Indicator 0'!N6+Abrasion_indicator!N6))*'Wellbeing Base'!N6)*'Ecosystem Area'!$C22/10000</f>
        <v>55.599776185547384</v>
      </c>
      <c r="M7" s="93">
        <f>(((('Indicator 0'!$P$20*'Indicator 0'!O6)+(Abrasion_indicator!$K$23*Abrasion_indicator!O6))/('Indicator 0'!O6+Abrasion_indicator!O6))*'Wellbeing Base'!O6)*'Ecosystem Area'!$C22/10000</f>
        <v>33.499226875229922</v>
      </c>
      <c r="N7" s="93">
        <f>(((('Indicator 0'!$P$20*'Indicator 0'!P6)+(Abrasion_indicator!$K$23*Abrasion_indicator!P6))/('Indicator 0'!P6+Abrasion_indicator!P6))*'Wellbeing Base'!P6)*'Ecosystem Area'!$C22/10000</f>
        <v>1.8947990685210421</v>
      </c>
      <c r="O7" s="93">
        <f>(((('Indicator 0'!$P$20*'Indicator 0'!Q6)+(Abrasion_indicator!$K$23*Abrasion_indicator!Q6))/('Indicator 0'!Q6+Abrasion_indicator!Q6))*'Wellbeing Base'!Q6)*'Ecosystem Area'!$C22/10000</f>
        <v>1.8801136242862158</v>
      </c>
      <c r="P7" s="94">
        <f t="shared" si="0"/>
        <v>317.42162711795515</v>
      </c>
      <c r="R7" s="73"/>
      <c r="S7" s="68"/>
      <c r="T7" s="53"/>
      <c r="U7" s="53"/>
      <c r="V7" s="53"/>
      <c r="W7" s="53"/>
      <c r="X7" s="53"/>
      <c r="Y7" s="53"/>
      <c r="Z7" s="53"/>
      <c r="AA7" s="53"/>
      <c r="AB7" s="53"/>
      <c r="AC7" s="53"/>
      <c r="AD7" s="53"/>
      <c r="AE7" s="53"/>
      <c r="AF7" s="70"/>
    </row>
    <row r="8" spans="2:32">
      <c r="B8" s="102" t="s">
        <v>37</v>
      </c>
      <c r="C8" s="80" t="s">
        <v>20</v>
      </c>
      <c r="D8" s="93">
        <f>(((('Indicator 0'!$P$20*'Indicator 0'!F7)+(Abrasion_indicator!$K$23*Abrasion_indicator!F7))/('Indicator 0'!F7+Abrasion_indicator!F7))*'Wellbeing Base'!F7)*'Ecosystem Area'!$C23/10000</f>
        <v>0</v>
      </c>
      <c r="E8" s="93">
        <f>(((('Indicator 0'!$P$20*'Indicator 0'!G7)+(Abrasion_indicator!$K$23*Abrasion_indicator!G7))/('Indicator 0'!G7+Abrasion_indicator!G7))*'Wellbeing Base'!G7)*'Ecosystem Area'!$C23/10000</f>
        <v>19.002341222816668</v>
      </c>
      <c r="F8" s="93">
        <f>(((('Indicator 0'!$P$20*'Indicator 0'!H7)+(Abrasion_indicator!$K$23*Abrasion_indicator!H7))/('Indicator 0'!H7+Abrasion_indicator!H7))*'Wellbeing Base'!H7)*'Ecosystem Area'!$C23/10000</f>
        <v>0</v>
      </c>
      <c r="G8" s="93">
        <f>(((('Indicator 0'!$P$20*'Indicator 0'!I7)+(Abrasion_indicator!$K$23*Abrasion_indicator!I7))/('Indicator 0'!I7+Abrasion_indicator!I7))*'Wellbeing Base'!I7)*'Ecosystem Area'!$C23/10000</f>
        <v>7.5965692573826349</v>
      </c>
      <c r="H8" s="93">
        <f>(((('Indicator 0'!$P$20*'Indicator 0'!J7)+(Abrasion_indicator!$K$23*Abrasion_indicator!J7))/('Indicator 0'!J7+Abrasion_indicator!J7))*'Wellbeing Base'!J7)*'Ecosystem Area'!$C23/10000</f>
        <v>4.4599180321084333</v>
      </c>
      <c r="I8" s="93">
        <f>(((('Indicator 0'!$P$20*'Indicator 0'!K7)+(Abrasion_indicator!$K$23*Abrasion_indicator!K7))/('Indicator 0'!K7+Abrasion_indicator!K7))*'Wellbeing Base'!K7)*'Ecosystem Area'!$C23/10000</f>
        <v>6.4106265363569177</v>
      </c>
      <c r="J8" s="93">
        <f>(((('Indicator 0'!$P$20*'Indicator 0'!L7)+(Abrasion_indicator!$K$23*Abrasion_indicator!L7))/('Indicator 0'!L7+Abrasion_indicator!L7))*'Wellbeing Base'!L7)*'Ecosystem Area'!$C23/10000</f>
        <v>7.2984163218117599</v>
      </c>
      <c r="K8" s="93">
        <f>(((('Indicator 0'!$P$20*'Indicator 0'!M7)+(Abrasion_indicator!$K$23*Abrasion_indicator!M7))/('Indicator 0'!M7+Abrasion_indicator!M7))*'Wellbeing Base'!M7)*'Ecosystem Area'!$C23/10000</f>
        <v>131.53620524580913</v>
      </c>
      <c r="L8" s="93">
        <f>(((('Indicator 0'!$P$20*'Indicator 0'!N7)+(Abrasion_indicator!$K$23*Abrasion_indicator!N7))/('Indicator 0'!N7+Abrasion_indicator!N7))*'Wellbeing Base'!N7)*'Ecosystem Area'!$C23/10000</f>
        <v>254.65010644951505</v>
      </c>
      <c r="M8" s="93">
        <f>(((('Indicator 0'!$P$20*'Indicator 0'!O7)+(Abrasion_indicator!$K$23*Abrasion_indicator!O7))/('Indicator 0'!O7+Abrasion_indicator!O7))*'Wellbeing Base'!O7)*'Ecosystem Area'!$C23/10000</f>
        <v>153.42834584955025</v>
      </c>
      <c r="N8" s="93">
        <f>(((('Indicator 0'!$P$20*'Indicator 0'!P7)+(Abrasion_indicator!$K$23*Abrasion_indicator!P7))/('Indicator 0'!P7+Abrasion_indicator!P7))*'Wellbeing Base'!P7)*'Ecosystem Area'!$C23/10000</f>
        <v>8.6782864536916815</v>
      </c>
      <c r="O8" s="93">
        <f>(((('Indicator 0'!$P$20*'Indicator 0'!Q7)+(Abrasion_indicator!$K$23*Abrasion_indicator!Q7))/('Indicator 0'!Q7+Abrasion_indicator!Q7))*'Wellbeing Base'!Q7)*'Ecosystem Area'!$C23/10000</f>
        <v>8.6110262919748983</v>
      </c>
      <c r="P8" s="94">
        <f t="shared" si="0"/>
        <v>601.67184166101742</v>
      </c>
      <c r="R8" s="73"/>
      <c r="S8" s="68"/>
      <c r="T8" s="53"/>
      <c r="U8" s="53"/>
      <c r="V8" s="53"/>
      <c r="W8" s="53"/>
      <c r="X8" s="53"/>
      <c r="Y8" s="53"/>
      <c r="Z8" s="53"/>
      <c r="AA8" s="53"/>
      <c r="AB8" s="53"/>
      <c r="AC8" s="53"/>
      <c r="AD8" s="53"/>
      <c r="AE8" s="53"/>
      <c r="AF8" s="70"/>
    </row>
    <row r="9" spans="2:32">
      <c r="B9" s="102"/>
      <c r="C9" s="80" t="s">
        <v>38</v>
      </c>
      <c r="D9" s="93">
        <f>(((('Indicator 0'!$P$20*'Indicator 0'!F8)+(Abrasion_indicator!$K$23*Abrasion_indicator!F8))/('Indicator 0'!F8+Abrasion_indicator!F8))*'Wellbeing Base'!F8)*'Ecosystem Area'!$C24/10000</f>
        <v>0</v>
      </c>
      <c r="E9" s="93">
        <f>(((('Indicator 0'!$P$20*'Indicator 0'!G8)+(Abrasion_indicator!$K$23*Abrasion_indicator!G8))/('Indicator 0'!G8+Abrasion_indicator!G8))*'Wellbeing Base'!G8)*'Ecosystem Area'!$C24/10000</f>
        <v>2.7714888234878416</v>
      </c>
      <c r="F9" s="93">
        <f>(((('Indicator 0'!$P$20*'Indicator 0'!H8)+(Abrasion_indicator!$K$23*Abrasion_indicator!H8))/('Indicator 0'!H8+Abrasion_indicator!H8))*'Wellbeing Base'!H8)*'Ecosystem Area'!$C24/10000</f>
        <v>0.83367449286440898</v>
      </c>
      <c r="G9" s="93">
        <f>(((('Indicator 0'!$P$20*'Indicator 0'!I8)+(Abrasion_indicator!$K$23*Abrasion_indicator!I8))/('Indicator 0'!I8+Abrasion_indicator!I8))*'Wellbeing Base'!I8)*'Ecosystem Area'!$C24/10000</f>
        <v>0</v>
      </c>
      <c r="H9" s="93">
        <f>(((('Indicator 0'!$P$20*'Indicator 0'!J8)+(Abrasion_indicator!$K$23*Abrasion_indicator!J8))/('Indicator 0'!J8+Abrasion_indicator!J8))*'Wellbeing Base'!J8)*'Ecosystem Area'!$C24/10000</f>
        <v>0</v>
      </c>
      <c r="I9" s="93">
        <f>(((('Indicator 0'!$P$20*'Indicator 0'!K8)+(Abrasion_indicator!$K$23*Abrasion_indicator!K8))/('Indicator 0'!K8+Abrasion_indicator!K8))*'Wellbeing Base'!K8)*'Ecosystem Area'!$C24/10000</f>
        <v>0.70124174129663719</v>
      </c>
      <c r="J9" s="93">
        <f>(((('Indicator 0'!$P$20*'Indicator 0'!L8)+(Abrasion_indicator!$K$23*Abrasion_indicator!L8))/('Indicator 0'!L8+Abrasion_indicator!L8))*'Wellbeing Base'!L8)*'Ecosystem Area'!$C24/10000</f>
        <v>1.5967095076243667</v>
      </c>
      <c r="K9" s="93">
        <f>(((('Indicator 0'!$P$20*'Indicator 0'!M8)+(Abrasion_indicator!$K$23*Abrasion_indicator!M8))/('Indicator 0'!M8+Abrasion_indicator!M8))*'Wellbeing Base'!M8)*'Ecosystem Area'!$C24/10000</f>
        <v>28.776805851036567</v>
      </c>
      <c r="L9" s="93">
        <f>(((('Indicator 0'!$P$20*'Indicator 0'!N8)+(Abrasion_indicator!$K$23*Abrasion_indicator!N8))/('Indicator 0'!N8+Abrasion_indicator!N8))*'Wellbeing Base'!N8)*'Ecosystem Area'!$C24/10000</f>
        <v>0</v>
      </c>
      <c r="M9" s="93">
        <f>(((('Indicator 0'!$P$20*'Indicator 0'!O8)+(Abrasion_indicator!$K$23*Abrasion_indicator!O8))/('Indicator 0'!O8+Abrasion_indicator!O8))*'Wellbeing Base'!O8)*'Ecosystem Area'!$C24/10000</f>
        <v>33.566254342728755</v>
      </c>
      <c r="N9" s="93">
        <f>(((('Indicator 0'!$P$20*'Indicator 0'!P8)+(Abrasion_indicator!$K$23*Abrasion_indicator!P8))/('Indicator 0'!P8+Abrasion_indicator!P8))*'Wellbeing Base'!P8)*'Ecosystem Area'!$C24/10000</f>
        <v>0</v>
      </c>
      <c r="O9" s="93">
        <f>(((('Indicator 0'!$P$20*'Indicator 0'!Q8)+(Abrasion_indicator!$K$23*Abrasion_indicator!Q8))/('Indicator 0'!Q8+Abrasion_indicator!Q8))*'Wellbeing Base'!Q8)*'Ecosystem Area'!$C24/10000</f>
        <v>3.7677509598100274</v>
      </c>
      <c r="P9" s="94">
        <f t="shared" si="0"/>
        <v>72.013925718848611</v>
      </c>
      <c r="R9" s="73"/>
      <c r="S9" s="68"/>
      <c r="T9" s="53"/>
      <c r="U9" s="53"/>
      <c r="V9" s="53"/>
      <c r="W9" s="53"/>
      <c r="X9" s="53"/>
      <c r="Y9" s="53"/>
      <c r="Z9" s="53"/>
      <c r="AA9" s="53"/>
      <c r="AB9" s="53"/>
      <c r="AC9" s="53"/>
      <c r="AD9" s="53"/>
      <c r="AE9" s="53"/>
      <c r="AF9" s="70"/>
    </row>
    <row r="10" spans="2:32">
      <c r="B10" s="102"/>
      <c r="C10" s="80" t="s">
        <v>21</v>
      </c>
      <c r="D10" s="93">
        <f>(((('Indicator 0'!$P$20*'Indicator 0'!F9)+(Abrasion_indicator!$K$23*Abrasion_indicator!F9))/('Indicator 0'!F9+Abrasion_indicator!F9))*'Wellbeing Base'!F9)*'Ecosystem Area'!$C25/10000</f>
        <v>0</v>
      </c>
      <c r="E10" s="93">
        <f>(((('Indicator 0'!$P$20*'Indicator 0'!G9)+(Abrasion_indicator!$K$23*Abrasion_indicator!G9))/('Indicator 0'!G9+Abrasion_indicator!G9))*'Wellbeing Base'!G9)*'Ecosystem Area'!$C25/10000</f>
        <v>31.429571111702874</v>
      </c>
      <c r="F10" s="93">
        <f>(((('Indicator 0'!$P$20*'Indicator 0'!H9)+(Abrasion_indicator!$K$23*Abrasion_indicator!H9))/('Indicator 0'!H9+Abrasion_indicator!H9))*'Wellbeing Base'!H9)*'Ecosystem Area'!$C25/10000</f>
        <v>6.3027572125223861</v>
      </c>
      <c r="G10" s="93">
        <f>(((('Indicator 0'!$P$20*'Indicator 0'!I9)+(Abrasion_indicator!$K$23*Abrasion_indicator!I9))/('Indicator 0'!I9+Abrasion_indicator!I9))*'Wellbeing Base'!I9)*'Ecosystem Area'!$C25/10000</f>
        <v>12.564605112616382</v>
      </c>
      <c r="H10" s="93">
        <f>(((('Indicator 0'!$P$20*'Indicator 0'!J9)+(Abrasion_indicator!$K$23*Abrasion_indicator!J9))/('Indicator 0'!J9+Abrasion_indicator!J9))*'Wellbeing Base'!J9)*'Ecosystem Area'!$C25/10000</f>
        <v>7.3766337157553874</v>
      </c>
      <c r="I10" s="93">
        <f>(((('Indicator 0'!$P$20*'Indicator 0'!K9)+(Abrasion_indicator!$K$23*Abrasion_indicator!K9))/('Indicator 0'!K9+Abrasion_indicator!K9))*'Wellbeing Base'!K9)*'Ecosystem Area'!$C25/10000</f>
        <v>10.603074654457439</v>
      </c>
      <c r="J10" s="93">
        <f>(((('Indicator 0'!$P$20*'Indicator 0'!L9)+(Abrasion_indicator!$K$23*Abrasion_indicator!L9))/('Indicator 0'!L9+Abrasion_indicator!L9))*'Wellbeing Base'!L9)*'Ecosystem Area'!$C25/10000</f>
        <v>12.071464884219898</v>
      </c>
      <c r="K10" s="93">
        <f>(((('Indicator 0'!$P$20*'Indicator 0'!M9)+(Abrasion_indicator!$K$23*Abrasion_indicator!M9))/('Indicator 0'!M9+Abrasion_indicator!M9))*'Wellbeing Base'!M9)*'Ecosystem Area'!$C25/10000</f>
        <v>217.55879804814444</v>
      </c>
      <c r="L10" s="93">
        <f>(((('Indicator 0'!$P$20*'Indicator 0'!N9)+(Abrasion_indicator!$K$23*Abrasion_indicator!N9))/('Indicator 0'!N9+Abrasion_indicator!N9))*'Wellbeing Base'!N9)*'Ecosystem Area'!$C25/10000</f>
        <v>421.18723874127932</v>
      </c>
      <c r="M10" s="93">
        <f>(((('Indicator 0'!$P$20*'Indicator 0'!O9)+(Abrasion_indicator!$K$23*Abrasion_indicator!O9))/('Indicator 0'!O9+Abrasion_indicator!O9))*'Wellbeing Base'!O9)*'Ecosystem Area'!$C25/10000</f>
        <v>253.76805151984323</v>
      </c>
      <c r="N10" s="93">
        <f>(((('Indicator 0'!$P$20*'Indicator 0'!P9)+(Abrasion_indicator!$K$23*Abrasion_indicator!P9))/('Indicator 0'!P9+Abrasion_indicator!P9))*'Wellbeing Base'!P9)*'Ecosystem Area'!$C25/10000</f>
        <v>14.353748205327758</v>
      </c>
      <c r="O10" s="93">
        <f>(((('Indicator 0'!$P$20*'Indicator 0'!Q9)+(Abrasion_indicator!$K$23*Abrasion_indicator!Q9))/('Indicator 0'!Q9+Abrasion_indicator!Q9))*'Wellbeing Base'!Q9)*'Ecosystem Area'!$C25/10000</f>
        <v>14.242500964218118</v>
      </c>
      <c r="P10" s="94">
        <f t="shared" si="0"/>
        <v>1001.4584441700872</v>
      </c>
      <c r="R10" s="73"/>
      <c r="S10" s="68"/>
      <c r="T10" s="53"/>
      <c r="U10" s="53"/>
      <c r="V10" s="53"/>
      <c r="W10" s="53"/>
      <c r="X10" s="53"/>
      <c r="Y10" s="53"/>
      <c r="Z10" s="53"/>
      <c r="AA10" s="53"/>
      <c r="AB10" s="53"/>
      <c r="AC10" s="53"/>
      <c r="AD10" s="53"/>
      <c r="AE10" s="53"/>
      <c r="AF10" s="70"/>
    </row>
    <row r="11" spans="2:32">
      <c r="B11" s="102"/>
      <c r="C11" s="80" t="s">
        <v>39</v>
      </c>
      <c r="D11" s="93">
        <f>(((('Indicator 0'!$P$20*'Indicator 0'!F10)+(Abrasion_indicator!$K$23*Abrasion_indicator!F10))/('Indicator 0'!F10+Abrasion_indicator!F10))*'Wellbeing Base'!F10)*'Ecosystem Area'!$C26/10000</f>
        <v>0</v>
      </c>
      <c r="E11" s="93">
        <f>(((('Indicator 0'!$P$20*'Indicator 0'!G10)+(Abrasion_indicator!$K$23*Abrasion_indicator!G10))/('Indicator 0'!G10+Abrasion_indicator!G10))*'Wellbeing Base'!G10)*'Ecosystem Area'!$C26/10000</f>
        <v>25.511731338262344</v>
      </c>
      <c r="F11" s="93">
        <f>(((('Indicator 0'!$P$20*'Indicator 0'!H10)+(Abrasion_indicator!$K$23*Abrasion_indicator!H10))/('Indicator 0'!H10+Abrasion_indicator!H10))*'Wellbeing Base'!H10)*'Ecosystem Area'!$C26/10000</f>
        <v>5.1160179095251568</v>
      </c>
      <c r="G11" s="93">
        <f>(((('Indicator 0'!$P$20*'Indicator 0'!I10)+(Abrasion_indicator!$K$23*Abrasion_indicator!I10))/('Indicator 0'!I10+Abrasion_indicator!I10))*'Wellbeing Base'!I10)*'Ecosystem Area'!$C26/10000</f>
        <v>10.198829276581218</v>
      </c>
      <c r="H11" s="93">
        <f>(((('Indicator 0'!$P$20*'Indicator 0'!J10)+(Abrasion_indicator!$K$23*Abrasion_indicator!J10))/('Indicator 0'!J10+Abrasion_indicator!J10))*'Wellbeing Base'!J10)*'Ecosystem Area'!$C26/10000</f>
        <v>5.9876953735154892</v>
      </c>
      <c r="I11" s="93">
        <f>(((('Indicator 0'!$P$20*'Indicator 0'!K10)+(Abrasion_indicator!$K$23*Abrasion_indicator!K10))/('Indicator 0'!K10+Abrasion_indicator!K10))*'Wellbeing Base'!K10)*'Ecosystem Area'!$C26/10000</f>
        <v>8.6066332557536782</v>
      </c>
      <c r="J11" s="93">
        <f>(((('Indicator 0'!$P$20*'Indicator 0'!L10)+(Abrasion_indicator!$K$23*Abrasion_indicator!L10))/('Indicator 0'!L10+Abrasion_indicator!L10))*'Wellbeing Base'!L10)*'Ecosystem Area'!$C26/10000</f>
        <v>9.7985418856325115</v>
      </c>
      <c r="K11" s="93">
        <f>(((('Indicator 0'!$P$20*'Indicator 0'!M10)+(Abrasion_indicator!$K$23*Abrasion_indicator!M10))/('Indicator 0'!M10+Abrasion_indicator!M10))*'Wellbeing Base'!M10)*'Ecosystem Area'!$C26/10000</f>
        <v>176.59488850017641</v>
      </c>
      <c r="L11" s="93">
        <f>(((('Indicator 0'!$P$20*'Indicator 0'!N10)+(Abrasion_indicator!$K$23*Abrasion_indicator!N10))/('Indicator 0'!N10+Abrasion_indicator!N10))*'Wellbeing Base'!N10)*'Ecosystem Area'!$C26/10000</f>
        <v>341.88235148621158</v>
      </c>
      <c r="M11" s="93">
        <f>(((('Indicator 0'!$P$20*'Indicator 0'!O10)+(Abrasion_indicator!$K$23*Abrasion_indicator!O10))/('Indicator 0'!O10+Abrasion_indicator!O10))*'Wellbeing Base'!O10)*'Ecosystem Area'!$C26/10000</f>
        <v>205.98634100348661</v>
      </c>
      <c r="N11" s="93">
        <f>(((('Indicator 0'!$P$20*'Indicator 0'!P10)+(Abrasion_indicator!$K$23*Abrasion_indicator!P10))/('Indicator 0'!P10+Abrasion_indicator!P10))*'Wellbeing Base'!P10)*'Ecosystem Area'!$C26/10000</f>
        <v>11.651096561576553</v>
      </c>
      <c r="O11" s="93">
        <f>(((('Indicator 0'!$P$20*'Indicator 0'!Q10)+(Abrasion_indicator!$K$23*Abrasion_indicator!Q10))/('Indicator 0'!Q10+Abrasion_indicator!Q10))*'Wellbeing Base'!Q10)*'Ecosystem Area'!$C26/10000</f>
        <v>11.560795942544077</v>
      </c>
      <c r="P11" s="94">
        <f t="shared" si="0"/>
        <v>812.89492253326557</v>
      </c>
      <c r="R11" s="73"/>
      <c r="S11" s="68"/>
      <c r="T11" s="53"/>
      <c r="U11" s="53"/>
      <c r="V11" s="53"/>
      <c r="W11" s="53"/>
      <c r="X11" s="53"/>
      <c r="Y11" s="53"/>
      <c r="Z11" s="53"/>
      <c r="AA11" s="53"/>
      <c r="AB11" s="53"/>
      <c r="AC11" s="53"/>
      <c r="AD11" s="53"/>
      <c r="AE11" s="53"/>
      <c r="AF11" s="70"/>
    </row>
    <row r="12" spans="2:32">
      <c r="B12" s="102" t="s">
        <v>40</v>
      </c>
      <c r="C12" s="80" t="s">
        <v>41</v>
      </c>
      <c r="D12" s="93">
        <f>(((('Indicator 0'!$P$20*'Indicator 0'!F11)+(Abrasion_indicator!$K$23*Abrasion_indicator!F11))/('Indicator 0'!F11+Abrasion_indicator!F11))*'Wellbeing Base'!F11)*'Ecosystem Area'!$C27/10000</f>
        <v>0</v>
      </c>
      <c r="E12" s="93">
        <f>(((('Indicator 0'!$P$20*'Indicator 0'!G11)+(Abrasion_indicator!$K$23*Abrasion_indicator!G11))/('Indicator 0'!G11+Abrasion_indicator!G11))*'Wellbeing Base'!G11)*'Ecosystem Area'!$C27/10000</f>
        <v>123.27523211755948</v>
      </c>
      <c r="F12" s="93">
        <f>(((('Indicator 0'!$P$20*'Indicator 0'!H11)+(Abrasion_indicator!$K$23*Abrasion_indicator!H11))/('Indicator 0'!H11+Abrasion_indicator!H11))*'Wellbeing Base'!H11)*'Ecosystem Area'!$C27/10000</f>
        <v>37.08166374238295</v>
      </c>
      <c r="G12" s="93">
        <f>(((('Indicator 0'!$P$20*'Indicator 0'!I11)+(Abrasion_indicator!$K$23*Abrasion_indicator!I11))/('Indicator 0'!I11+Abrasion_indicator!I11))*'Wellbeing Base'!I11)*'Ecosystem Area'!$C27/10000</f>
        <v>73.922641493500421</v>
      </c>
      <c r="H12" s="93">
        <f>(((('Indicator 0'!$P$20*'Indicator 0'!J11)+(Abrasion_indicator!$K$23*Abrasion_indicator!J11))/('Indicator 0'!J11+Abrasion_indicator!J11))*'Wellbeing Base'!J11)*'Ecosystem Area'!$C27/10000</f>
        <v>43.39971250279136</v>
      </c>
      <c r="I12" s="93">
        <f>(((('Indicator 0'!$P$20*'Indicator 0'!K11)+(Abrasion_indicator!$K$23*Abrasion_indicator!K11))/('Indicator 0'!K11+Abrasion_indicator!K11))*'Wellbeing Base'!K11)*'Ecosystem Area'!$C27/10000</f>
        <v>62.382166362175674</v>
      </c>
      <c r="J12" s="93">
        <f>(((('Indicator 0'!$P$20*'Indicator 0'!L11)+(Abrasion_indicator!$K$23*Abrasion_indicator!L11))/('Indicator 0'!L11+Abrasion_indicator!L11))*'Wellbeing Base'!L11)*'Ecosystem Area'!$C27/10000</f>
        <v>0</v>
      </c>
      <c r="K12" s="93">
        <f>(((('Indicator 0'!$P$20*'Indicator 0'!M11)+(Abrasion_indicator!$K$23*Abrasion_indicator!M11))/('Indicator 0'!M11+Abrasion_indicator!M11))*'Wellbeing Base'!M11)*'Ecosystem Area'!$C27/10000</f>
        <v>0</v>
      </c>
      <c r="L12" s="93">
        <f>(((('Indicator 0'!$P$20*'Indicator 0'!N11)+(Abrasion_indicator!$K$23*Abrasion_indicator!N11))/('Indicator 0'!N11+Abrasion_indicator!N11))*'Wellbeing Base'!N11)*'Ecosystem Area'!$C27/10000</f>
        <v>0</v>
      </c>
      <c r="M12" s="93">
        <f>(((('Indicator 0'!$P$20*'Indicator 0'!O11)+(Abrasion_indicator!$K$23*Abrasion_indicator!O11))/('Indicator 0'!O11+Abrasion_indicator!O11))*'Wellbeing Base'!O11)*'Ecosystem Area'!$C27/10000</f>
        <v>0</v>
      </c>
      <c r="N12" s="93">
        <f>(((('Indicator 0'!$P$20*'Indicator 0'!P11)+(Abrasion_indicator!$K$23*Abrasion_indicator!P11))/('Indicator 0'!P11+Abrasion_indicator!P11))*'Wellbeing Base'!P11)*'Ecosystem Area'!$C27/10000</f>
        <v>84.44889219836918</v>
      </c>
      <c r="O12" s="93">
        <f>(((('Indicator 0'!$P$20*'Indicator 0'!Q11)+(Abrasion_indicator!$K$23*Abrasion_indicator!Q11))/('Indicator 0'!Q11+Abrasion_indicator!Q11))*'Wellbeing Base'!Q11)*'Ecosystem Area'!$C27/10000</f>
        <v>83.794379792449533</v>
      </c>
      <c r="P12" s="94">
        <f t="shared" si="0"/>
        <v>508.30468820922857</v>
      </c>
      <c r="R12" s="73"/>
      <c r="S12" s="68"/>
      <c r="T12" s="53"/>
      <c r="U12" s="53"/>
      <c r="V12" s="53"/>
      <c r="W12" s="53"/>
      <c r="X12" s="53"/>
      <c r="Y12" s="53"/>
      <c r="Z12" s="53"/>
      <c r="AA12" s="53"/>
      <c r="AB12" s="53"/>
      <c r="AC12" s="53"/>
      <c r="AD12" s="53"/>
      <c r="AE12" s="53"/>
      <c r="AF12" s="70"/>
    </row>
    <row r="13" spans="2:32">
      <c r="B13" s="102"/>
      <c r="C13" s="80" t="s">
        <v>42</v>
      </c>
      <c r="D13" s="93">
        <f>(((('Indicator 0'!$P$20*'Indicator 0'!F12)+(Abrasion_indicator!$K$23*Abrasion_indicator!F12))/('Indicator 0'!F12+Abrasion_indicator!F12))*'Wellbeing Base'!F12)*'Ecosystem Area'!$C28/10000</f>
        <v>0</v>
      </c>
      <c r="E13" s="93">
        <f>(((('Indicator 0'!$P$20*'Indicator 0'!G12)+(Abrasion_indicator!$K$23*Abrasion_indicator!G12))/('Indicator 0'!G12+Abrasion_indicator!G12))*'Wellbeing Base'!G12)*'Ecosystem Area'!$C28/10000</f>
        <v>190.08650809274152</v>
      </c>
      <c r="F13" s="93">
        <f>(((('Indicator 0'!$P$20*'Indicator 0'!H12)+(Abrasion_indicator!$K$23*Abrasion_indicator!H12))/('Indicator 0'!H12+Abrasion_indicator!H12))*'Wellbeing Base'!H12)*'Ecosystem Area'!$C28/10000</f>
        <v>57.178752406135352</v>
      </c>
      <c r="G13" s="93">
        <f>(((('Indicator 0'!$P$20*'Indicator 0'!I12)+(Abrasion_indicator!$K$23*Abrasion_indicator!I12))/('Indicator 0'!I12+Abrasion_indicator!I12))*'Wellbeing Base'!I12)*'Ecosystem Area'!$C28/10000</f>
        <v>113.98637462788079</v>
      </c>
      <c r="H13" s="93">
        <f>(((('Indicator 0'!$P$20*'Indicator 0'!J12)+(Abrasion_indicator!$K$23*Abrasion_indicator!J12))/('Indicator 0'!J12+Abrasion_indicator!J12))*'Wellbeing Base'!J12)*'Ecosystem Area'!$C28/10000</f>
        <v>66.920983722158468</v>
      </c>
      <c r="I13" s="93">
        <f>(((('Indicator 0'!$P$20*'Indicator 0'!K12)+(Abrasion_indicator!$K$23*Abrasion_indicator!K12))/('Indicator 0'!K12+Abrasion_indicator!K12))*'Wellbeing Base'!K12)*'Ecosystem Area'!$C28/10000</f>
        <v>96.191327060234215</v>
      </c>
      <c r="J13" s="93">
        <f>(((('Indicator 0'!$P$20*'Indicator 0'!L12)+(Abrasion_indicator!$K$23*Abrasion_indicator!L12))/('Indicator 0'!L12+Abrasion_indicator!L12))*'Wellbeing Base'!L12)*'Ecosystem Area'!$C28/10000</f>
        <v>109.51259560225606</v>
      </c>
      <c r="K13" s="93">
        <f>(((('Indicator 0'!$P$20*'Indicator 0'!M12)+(Abrasion_indicator!$K$23*Abrasion_indicator!M12))/('Indicator 0'!M12+Abrasion_indicator!M12))*'Wellbeing Base'!M12)*'Ecosystem Area'!$C28/10000</f>
        <v>0</v>
      </c>
      <c r="L13" s="93">
        <f>(((('Indicator 0'!$P$20*'Indicator 0'!N12)+(Abrasion_indicator!$K$23*Abrasion_indicator!N12))/('Indicator 0'!N12+Abrasion_indicator!N12))*'Wellbeing Base'!N12)*'Ecosystem Area'!$C28/10000</f>
        <v>0</v>
      </c>
      <c r="M13" s="93">
        <f>(((('Indicator 0'!$P$20*'Indicator 0'!O12)+(Abrasion_indicator!$K$23*Abrasion_indicator!O12))/('Indicator 0'!O12+Abrasion_indicator!O12))*'Wellbeing Base'!O12)*'Ecosystem Area'!$C28/10000</f>
        <v>0</v>
      </c>
      <c r="N13" s="93">
        <f>(((('Indicator 0'!$P$20*'Indicator 0'!P12)+(Abrasion_indicator!$K$23*Abrasion_indicator!P12))/('Indicator 0'!P12+Abrasion_indicator!P12))*'Wellbeing Base'!P12)*'Ecosystem Area'!$C28/10000</f>
        <v>130.21752021509116</v>
      </c>
      <c r="O13" s="93">
        <f>(((('Indicator 0'!$P$20*'Indicator 0'!Q12)+(Abrasion_indicator!$K$23*Abrasion_indicator!Q12))/('Indicator 0'!Q12+Abrasion_indicator!Q12))*'Wellbeing Base'!Q12)*'Ecosystem Area'!$C28/10000</f>
        <v>129.20828279077224</v>
      </c>
      <c r="P13" s="94">
        <f t="shared" si="0"/>
        <v>893.30234451726983</v>
      </c>
      <c r="R13" s="73"/>
      <c r="S13" s="68"/>
      <c r="T13" s="53"/>
      <c r="U13" s="53"/>
      <c r="V13" s="53"/>
      <c r="W13" s="53"/>
      <c r="X13" s="53"/>
      <c r="Y13" s="53"/>
      <c r="Z13" s="53"/>
      <c r="AA13" s="53"/>
      <c r="AB13" s="53"/>
      <c r="AC13" s="53"/>
      <c r="AD13" s="53"/>
      <c r="AE13" s="53"/>
      <c r="AF13" s="70"/>
    </row>
    <row r="14" spans="2:32">
      <c r="B14" s="102"/>
      <c r="C14" s="80" t="s">
        <v>43</v>
      </c>
      <c r="D14" s="93">
        <f>(((('Indicator 0'!$P$20*'Indicator 0'!F13)+(Abrasion_indicator!$K$23*Abrasion_indicator!F13))/('Indicator 0'!F13+Abrasion_indicator!F13))*'Wellbeing Base'!F13)*'Ecosystem Area'!$C29/10000</f>
        <v>0</v>
      </c>
      <c r="E14" s="93">
        <f>(((('Indicator 0'!$P$20*'Indicator 0'!G13)+(Abrasion_indicator!$K$23*Abrasion_indicator!G13))/('Indicator 0'!G13+Abrasion_indicator!G13))*'Wellbeing Base'!G13)*'Ecosystem Area'!$C29/10000</f>
        <v>804.57748071705169</v>
      </c>
      <c r="F14" s="93">
        <f>(((('Indicator 0'!$P$20*'Indicator 0'!H13)+(Abrasion_indicator!$K$23*Abrasion_indicator!H13))/('Indicator 0'!H13+Abrasion_indicator!H13))*'Wellbeing Base'!H13)*'Ecosystem Area'!$C29/10000</f>
        <v>484.03999866236819</v>
      </c>
      <c r="G14" s="93">
        <f>(((('Indicator 0'!$P$20*'Indicator 0'!I13)+(Abrasion_indicator!$K$23*Abrasion_indicator!I13))/('Indicator 0'!I13+Abrasion_indicator!I13))*'Wellbeing Base'!I13)*'Ecosystem Area'!$C29/10000</f>
        <v>482.46911921505489</v>
      </c>
      <c r="H14" s="93">
        <f>(((('Indicator 0'!$P$20*'Indicator 0'!J13)+(Abrasion_indicator!$K$23*Abrasion_indicator!J13))/('Indicator 0'!J13+Abrasion_indicator!J13))*'Wellbeing Base'!J13)*'Ecosystem Area'!$C29/10000</f>
        <v>283.2558556129166</v>
      </c>
      <c r="I14" s="93">
        <f>(((('Indicator 0'!$P$20*'Indicator 0'!K13)+(Abrasion_indicator!$K$23*Abrasion_indicator!K13))/('Indicator 0'!K13+Abrasion_indicator!K13))*'Wellbeing Base'!K13)*'Ecosystem Area'!$C29/10000</f>
        <v>407.1481788449376</v>
      </c>
      <c r="J14" s="93">
        <f>(((('Indicator 0'!$P$20*'Indicator 0'!L13)+(Abrasion_indicator!$K$23*Abrasion_indicator!L13))/('Indicator 0'!L13+Abrasion_indicator!L13))*'Wellbeing Base'!L13)*'Ecosystem Area'!$C29/10000</f>
        <v>463.53299432203619</v>
      </c>
      <c r="K14" s="93">
        <f>(((('Indicator 0'!$P$20*'Indicator 0'!M13)+(Abrasion_indicator!$K$23*Abrasion_indicator!M13))/('Indicator 0'!M13+Abrasion_indicator!M13))*'Wellbeing Base'!M13)*'Ecosystem Area'!$C29/10000</f>
        <v>0</v>
      </c>
      <c r="L14" s="93">
        <f>(((('Indicator 0'!$P$20*'Indicator 0'!N13)+(Abrasion_indicator!$K$23*Abrasion_indicator!N13))/('Indicator 0'!N13+Abrasion_indicator!N13))*'Wellbeing Base'!N13)*'Ecosystem Area'!$C29/10000</f>
        <v>0</v>
      </c>
      <c r="M14" s="93">
        <f>(((('Indicator 0'!$P$20*'Indicator 0'!O13)+(Abrasion_indicator!$K$23*Abrasion_indicator!O13))/('Indicator 0'!O13+Abrasion_indicator!O13))*'Wellbeing Base'!O13)*'Ecosystem Area'!$C29/10000</f>
        <v>0</v>
      </c>
      <c r="N14" s="93">
        <f>(((('Indicator 0'!$P$20*'Indicator 0'!P13)+(Abrasion_indicator!$K$23*Abrasion_indicator!P13))/('Indicator 0'!P13+Abrasion_indicator!P13))*'Wellbeing Base'!P13)*'Ecosystem Area'!$C29/10000</f>
        <v>551.17054551164358</v>
      </c>
      <c r="O14" s="93">
        <f>(((('Indicator 0'!$P$20*'Indicator 0'!Q13)+(Abrasion_indicator!$K$23*Abrasion_indicator!Q13))/('Indicator 0'!Q13+Abrasion_indicator!Q13))*'Wellbeing Base'!Q13)*'Ecosystem Area'!$C29/10000</f>
        <v>546.89875519653242</v>
      </c>
      <c r="P14" s="94">
        <f t="shared" si="0"/>
        <v>4023.0929280825412</v>
      </c>
      <c r="R14" s="73"/>
      <c r="S14" s="68"/>
      <c r="T14" s="53"/>
      <c r="U14" s="53"/>
      <c r="V14" s="53"/>
      <c r="W14" s="53"/>
      <c r="X14" s="53"/>
      <c r="Y14" s="53"/>
      <c r="Z14" s="53"/>
      <c r="AA14" s="53"/>
      <c r="AB14" s="53"/>
      <c r="AC14" s="53"/>
      <c r="AD14" s="53"/>
      <c r="AE14" s="53"/>
      <c r="AF14" s="70"/>
    </row>
    <row r="15" spans="2:32">
      <c r="B15" s="102"/>
      <c r="C15" s="80" t="s">
        <v>44</v>
      </c>
      <c r="D15" s="93">
        <f>(((('Indicator 0'!$P$20*'Indicator 0'!F14)+(Abrasion_indicator!$K$23*Abrasion_indicator!F14))/('Indicator 0'!F14+Abrasion_indicator!F14))*'Wellbeing Base'!F14)*'Ecosystem Area'!$C30/10000</f>
        <v>0</v>
      </c>
      <c r="E15" s="93">
        <f>(((('Indicator 0'!$P$20*'Indicator 0'!G14)+(Abrasion_indicator!$K$23*Abrasion_indicator!G14))/('Indicator 0'!G14+Abrasion_indicator!G14))*'Wellbeing Base'!G14)*'Ecosystem Area'!$C30/10000</f>
        <v>1.1095799671236257</v>
      </c>
      <c r="F15" s="93">
        <f>(((('Indicator 0'!$P$20*'Indicator 0'!H14)+(Abrasion_indicator!$K$23*Abrasion_indicator!H14))/('Indicator 0'!H14+Abrasion_indicator!H14))*'Wellbeing Base'!H14)*'Ecosystem Area'!$C30/10000</f>
        <v>0.66753183959816476</v>
      </c>
      <c r="G15" s="93">
        <f>(((('Indicator 0'!$P$20*'Indicator 0'!I14)+(Abrasion_indicator!$K$23*Abrasion_indicator!I14))/('Indicator 0'!I14+Abrasion_indicator!I14))*'Wellbeing Base'!I14)*'Ecosystem Area'!$C30/10000</f>
        <v>0.66536546481477921</v>
      </c>
      <c r="H15" s="93">
        <f>(((('Indicator 0'!$P$20*'Indicator 0'!J14)+(Abrasion_indicator!$K$23*Abrasion_indicator!J14))/('Indicator 0'!J14+Abrasion_indicator!J14))*'Wellbeing Base'!J14)*'Ecosystem Area'!$C30/10000</f>
        <v>0.39063363130478124</v>
      </c>
      <c r="I15" s="93">
        <f>(((('Indicator 0'!$P$20*'Indicator 0'!K14)+(Abrasion_indicator!$K$23*Abrasion_indicator!K14))/('Indicator 0'!K14+Abrasion_indicator!K14))*'Wellbeing Base'!K14)*'Ecosystem Area'!$C30/10000</f>
        <v>0.56149155764910497</v>
      </c>
      <c r="J15" s="93">
        <f>(((('Indicator 0'!$P$20*'Indicator 0'!L14)+(Abrasion_indicator!$K$23*Abrasion_indicator!L14))/('Indicator 0'!L14+Abrasion_indicator!L14))*'Wellbeing Base'!L14)*'Ecosystem Area'!$C30/10000</f>
        <v>0.639250957088912</v>
      </c>
      <c r="K15" s="93">
        <f>(((('Indicator 0'!$P$20*'Indicator 0'!M14)+(Abrasion_indicator!$K$23*Abrasion_indicator!M14))/('Indicator 0'!M14+Abrasion_indicator!M14))*'Wellbeing Base'!M14)*'Ecosystem Area'!$C30/10000</f>
        <v>11.520943912713632</v>
      </c>
      <c r="L15" s="93">
        <f>(((('Indicator 0'!$P$20*'Indicator 0'!N14)+(Abrasion_indicator!$K$23*Abrasion_indicator!N14))/('Indicator 0'!N14+Abrasion_indicator!N14))*'Wellbeing Base'!N14)*'Ecosystem Area'!$C30/10000</f>
        <v>33.456297317025886</v>
      </c>
      <c r="M15" s="93">
        <f>(((('Indicator 0'!$P$20*'Indicator 0'!O14)+(Abrasion_indicator!$K$23*Abrasion_indicator!O14))/('Indicator 0'!O14+Abrasion_indicator!O14))*'Wellbeing Base'!O14)*'Ecosystem Area'!$C30/10000</f>
        <v>6.7192122649798636</v>
      </c>
      <c r="N15" s="93">
        <f>(((('Indicator 0'!$P$20*'Indicator 0'!P14)+(Abrasion_indicator!$K$23*Abrasion_indicator!P14))/('Indicator 0'!P14+Abrasion_indicator!P14))*'Wellbeing Base'!P14)*'Ecosystem Area'!$C30/10000</f>
        <v>0.76011050573188055</v>
      </c>
      <c r="O15" s="93">
        <f>(((('Indicator 0'!$P$20*'Indicator 0'!Q14)+(Abrasion_indicator!$K$23*Abrasion_indicator!Q14))/('Indicator 0'!Q14+Abrasion_indicator!Q14))*'Wellbeing Base'!Q14)*'Ecosystem Area'!$C30/10000</f>
        <v>0.7542193478620679</v>
      </c>
      <c r="P15" s="94">
        <f t="shared" si="0"/>
        <v>57.2446367658927</v>
      </c>
      <c r="R15" s="73"/>
      <c r="S15" s="68"/>
      <c r="T15" s="53"/>
      <c r="U15" s="53"/>
      <c r="V15" s="53"/>
      <c r="W15" s="53"/>
      <c r="X15" s="53"/>
      <c r="Y15" s="53"/>
      <c r="Z15" s="53"/>
      <c r="AA15" s="53"/>
      <c r="AB15" s="53"/>
      <c r="AC15" s="53"/>
      <c r="AD15" s="53"/>
      <c r="AE15" s="53"/>
      <c r="AF15" s="70"/>
    </row>
    <row r="16" spans="2:32">
      <c r="B16" s="102"/>
      <c r="C16" s="80" t="s">
        <v>45</v>
      </c>
      <c r="D16" s="93">
        <f>(((('Indicator 0'!$P$20*'Indicator 0'!F15)+(Abrasion_indicator!$K$23*Abrasion_indicator!F15))/('Indicator 0'!F15+Abrasion_indicator!F15))*'Wellbeing Base'!F15)*'Ecosystem Area'!$C31/10000</f>
        <v>0</v>
      </c>
      <c r="E16" s="93">
        <f>(((('Indicator 0'!$P$20*'Indicator 0'!G15)+(Abrasion_indicator!$K$23*Abrasion_indicator!G15))/('Indicator 0'!G15+Abrasion_indicator!G15))*'Wellbeing Base'!G15)*'Ecosystem Area'!$C31/10000</f>
        <v>31.938874796109758</v>
      </c>
      <c r="F16" s="93">
        <f>(((('Indicator 0'!$P$20*'Indicator 0'!H15)+(Abrasion_indicator!$K$23*Abrasion_indicator!H15))/('Indicator 0'!H15+Abrasion_indicator!H15))*'Wellbeing Base'!H15)*'Ecosystem Area'!$C31/10000</f>
        <v>19.21467265005802</v>
      </c>
      <c r="G16" s="93">
        <f>(((('Indicator 0'!$P$20*'Indicator 0'!I15)+(Abrasion_indicator!$K$23*Abrasion_indicator!I15))/('Indicator 0'!I15+Abrasion_indicator!I15))*'Wellbeing Base'!I15)*'Ecosystem Area'!$C31/10000</f>
        <v>19.152314302739111</v>
      </c>
      <c r="H16" s="93">
        <f>(((('Indicator 0'!$P$20*'Indicator 0'!J15)+(Abrasion_indicator!$K$23*Abrasion_indicator!J15))/('Indicator 0'!J15+Abrasion_indicator!J15))*'Wellbeing Base'!J15)*'Ecosystem Area'!$C31/10000</f>
        <v>11.244253691544008</v>
      </c>
      <c r="I16" s="93">
        <f>(((('Indicator 0'!$P$20*'Indicator 0'!K15)+(Abrasion_indicator!$K$23*Abrasion_indicator!K15))/('Indicator 0'!K15+Abrasion_indicator!K15))*'Wellbeing Base'!K15)*'Ecosystem Area'!$C31/10000</f>
        <v>16.162339885530148</v>
      </c>
      <c r="J16" s="93">
        <f>(((('Indicator 0'!$P$20*'Indicator 0'!L15)+(Abrasion_indicator!$K$23*Abrasion_indicator!L15))/('Indicator 0'!L15+Abrasion_indicator!L15))*'Wellbeing Base'!L15)*'Ecosystem Area'!$C31/10000</f>
        <v>0</v>
      </c>
      <c r="K16" s="93">
        <f>(((('Indicator 0'!$P$20*'Indicator 0'!M15)+(Abrasion_indicator!$K$23*Abrasion_indicator!M15))/('Indicator 0'!M15+Abrasion_indicator!M15))*'Wellbeing Base'!M15)*'Ecosystem Area'!$C31/10000</f>
        <v>0</v>
      </c>
      <c r="L16" s="93">
        <f>(((('Indicator 0'!$P$20*'Indicator 0'!N15)+(Abrasion_indicator!$K$23*Abrasion_indicator!N15))/('Indicator 0'!N15+Abrasion_indicator!N15))*'Wellbeing Base'!N15)*'Ecosystem Area'!$C31/10000</f>
        <v>0</v>
      </c>
      <c r="M16" s="93">
        <f>(((('Indicator 0'!$P$20*'Indicator 0'!O15)+(Abrasion_indicator!$K$23*Abrasion_indicator!O15))/('Indicator 0'!O15+Abrasion_indicator!O15))*'Wellbeing Base'!O15)*'Ecosystem Area'!$C31/10000</f>
        <v>0</v>
      </c>
      <c r="N16" s="93">
        <f>(((('Indicator 0'!$P$20*'Indicator 0'!P15)+(Abrasion_indicator!$K$23*Abrasion_indicator!P15))/('Indicator 0'!P15+Abrasion_indicator!P15))*'Wellbeing Base'!P15)*'Ecosystem Area'!$C31/10000</f>
        <v>21.879517468859753</v>
      </c>
      <c r="O16" s="93">
        <f>(((('Indicator 0'!$P$20*'Indicator 0'!Q15)+(Abrasion_indicator!$K$23*Abrasion_indicator!Q15))/('Indicator 0'!Q15+Abrasion_indicator!Q15))*'Wellbeing Base'!Q15)*'Ecosystem Area'!$C31/10000</f>
        <v>21.709942531331077</v>
      </c>
      <c r="P16" s="94">
        <f t="shared" si="0"/>
        <v>141.30191532617187</v>
      </c>
      <c r="R16" s="73"/>
      <c r="S16" s="68"/>
      <c r="T16" s="53"/>
      <c r="U16" s="53"/>
      <c r="V16" s="53"/>
      <c r="W16" s="53"/>
      <c r="X16" s="53"/>
      <c r="Y16" s="53"/>
      <c r="Z16" s="53"/>
      <c r="AA16" s="53"/>
      <c r="AB16" s="53"/>
      <c r="AC16" s="53"/>
      <c r="AD16" s="53"/>
      <c r="AE16" s="53"/>
      <c r="AF16" s="70"/>
    </row>
    <row r="17" spans="2:32">
      <c r="B17" s="102"/>
      <c r="C17" s="80" t="s">
        <v>46</v>
      </c>
      <c r="D17" s="93">
        <f>(((('Indicator 0'!$P$20*'Indicator 0'!F16)+(Abrasion_indicator!$K$23*Abrasion_indicator!F16))/('Indicator 0'!F16+Abrasion_indicator!F16))*'Wellbeing Base'!F16)*'Ecosystem Area'!$C32/10000</f>
        <v>0</v>
      </c>
      <c r="E17" s="93">
        <f>(((('Indicator 0'!$P$20*'Indicator 0'!G16)+(Abrasion_indicator!$K$23*Abrasion_indicator!G16))/('Indicator 0'!G16+Abrasion_indicator!G16))*'Wellbeing Base'!G16)*'Ecosystem Area'!$C32/10000</f>
        <v>3.9587727558584382</v>
      </c>
      <c r="F17" s="93">
        <f>(((('Indicator 0'!$P$20*'Indicator 0'!H16)+(Abrasion_indicator!$K$23*Abrasion_indicator!H16))/('Indicator 0'!H16+Abrasion_indicator!H16))*'Wellbeing Base'!H16)*'Ecosystem Area'!$C32/10000</f>
        <v>3.5724421924087189</v>
      </c>
      <c r="G17" s="93">
        <f>(((('Indicator 0'!$P$20*'Indicator 0'!I16)+(Abrasion_indicator!$K$23*Abrasion_indicator!I16))/('Indicator 0'!I16+Abrasion_indicator!I16))*'Wellbeing Base'!I16)*'Ecosystem Area'!$C32/10000</f>
        <v>7.1216967307711672</v>
      </c>
      <c r="H17" s="93">
        <f>(((('Indicator 0'!$P$20*'Indicator 0'!J16)+(Abrasion_indicator!$K$23*Abrasion_indicator!J16))/('Indicator 0'!J16+Abrasion_indicator!J16))*'Wellbeing Base'!J16)*'Ecosystem Area'!$C32/10000</f>
        <v>1.3937073694113657</v>
      </c>
      <c r="I17" s="93">
        <f>(((('Indicator 0'!$P$20*'Indicator 0'!K16)+(Abrasion_indicator!$K$23*Abrasion_indicator!K16))/('Indicator 0'!K16+Abrasion_indicator!K16))*'Wellbeing Base'!K16)*'Ecosystem Area'!$C32/10000</f>
        <v>3.0049445018749177</v>
      </c>
      <c r="J17" s="93">
        <f>(((('Indicator 0'!$P$20*'Indicator 0'!L16)+(Abrasion_indicator!$K$23*Abrasion_indicator!L16))/('Indicator 0'!L16+Abrasion_indicator!L16))*'Wellbeing Base'!L16)*'Ecosystem Area'!$C32/10000</f>
        <v>3.4210908831207196</v>
      </c>
      <c r="K17" s="93">
        <f>(((('Indicator 0'!$P$20*'Indicator 0'!M16)+(Abrasion_indicator!$K$23*Abrasion_indicator!M16))/('Indicator 0'!M16+Abrasion_indicator!M16))*'Wellbeing Base'!M16)*'Ecosystem Area'!$C32/10000</f>
        <v>61.656843447240618</v>
      </c>
      <c r="L17" s="93">
        <f>(((('Indicator 0'!$P$20*'Indicator 0'!N16)+(Abrasion_indicator!$K$23*Abrasion_indicator!N16))/('Indicator 0'!N16+Abrasion_indicator!N16))*'Wellbeing Base'!N16)*'Ecosystem Area'!$C32/10000</f>
        <v>79.577186716208473</v>
      </c>
      <c r="M17" s="93">
        <f>(((('Indicator 0'!$P$20*'Indicator 0'!O16)+(Abrasion_indicator!$K$23*Abrasion_indicator!O16))/('Indicator 0'!O16+Abrasion_indicator!O16))*'Wellbeing Base'!O16)*'Ecosystem Area'!$C32/10000</f>
        <v>47.945772713231548</v>
      </c>
      <c r="N17" s="93">
        <f>(((('Indicator 0'!$P$20*'Indicator 0'!P16)+(Abrasion_indicator!$K$23*Abrasion_indicator!P16))/('Indicator 0'!P16+Abrasion_indicator!P16))*'Wellbeing Base'!P16)*'Ecosystem Area'!$C32/10000</f>
        <v>2.7119314071014435</v>
      </c>
      <c r="O17" s="93">
        <f>(((('Indicator 0'!$P$20*'Indicator 0'!Q16)+(Abrasion_indicator!$K$23*Abrasion_indicator!Q16))/('Indicator 0'!Q16+Abrasion_indicator!Q16))*'Wellbeing Base'!Q16)*'Ecosystem Area'!$C32/10000</f>
        <v>5.3818257263561549</v>
      </c>
      <c r="P17" s="94">
        <f t="shared" si="0"/>
        <v>219.7462144435836</v>
      </c>
      <c r="R17" s="73"/>
      <c r="S17" s="68"/>
      <c r="T17" s="53"/>
      <c r="U17" s="53"/>
      <c r="V17" s="53"/>
      <c r="W17" s="53"/>
      <c r="X17" s="53"/>
      <c r="Y17" s="53"/>
      <c r="Z17" s="53"/>
      <c r="AA17" s="53"/>
      <c r="AB17" s="53"/>
      <c r="AC17" s="53"/>
      <c r="AD17" s="53"/>
      <c r="AE17" s="53"/>
      <c r="AF17" s="70"/>
    </row>
    <row r="18" spans="2:32">
      <c r="B18" s="80"/>
      <c r="C18" s="80"/>
      <c r="D18" s="94">
        <f>SUM(D5:D17)</f>
        <v>1249.9999999999998</v>
      </c>
      <c r="E18" s="94">
        <f t="shared" ref="E18:O18" si="1">SUM(E5:E17)</f>
        <v>1250</v>
      </c>
      <c r="F18" s="94">
        <f t="shared" si="1"/>
        <v>617.28395061728372</v>
      </c>
      <c r="G18" s="94">
        <f t="shared" si="1"/>
        <v>740.74074074074076</v>
      </c>
      <c r="H18" s="94">
        <f t="shared" si="1"/>
        <v>432.09876543209879</v>
      </c>
      <c r="I18" s="94">
        <f t="shared" si="1"/>
        <v>617.28395061728384</v>
      </c>
      <c r="J18" s="94">
        <f t="shared" si="1"/>
        <v>617.28395061728395</v>
      </c>
      <c r="K18" s="94">
        <f t="shared" si="1"/>
        <v>740.74074074074065</v>
      </c>
      <c r="L18" s="94">
        <f t="shared" si="1"/>
        <v>1234.5679012345679</v>
      </c>
      <c r="M18" s="94">
        <f t="shared" si="1"/>
        <v>833.33333333333348</v>
      </c>
      <c r="N18" s="94">
        <f t="shared" si="1"/>
        <v>833.33333333333314</v>
      </c>
      <c r="O18" s="94">
        <f t="shared" si="1"/>
        <v>833.33333333333326</v>
      </c>
      <c r="P18" s="94">
        <f>SUM(P5:P17)</f>
        <v>10000</v>
      </c>
      <c r="T18" s="70"/>
      <c r="U18" s="70"/>
      <c r="V18" s="70"/>
      <c r="W18" s="70"/>
      <c r="X18" s="70"/>
      <c r="Y18" s="70"/>
      <c r="Z18" s="70"/>
      <c r="AA18" s="70"/>
      <c r="AB18" s="70"/>
      <c r="AC18" s="70"/>
      <c r="AD18" s="70"/>
      <c r="AE18" s="70"/>
      <c r="AF18" s="70"/>
    </row>
    <row r="20" spans="2:32" ht="15" customHeight="1">
      <c r="D20" s="56" t="s">
        <v>72</v>
      </c>
    </row>
    <row r="21" spans="2:32" ht="15" customHeight="1">
      <c r="B21" s="107" t="s">
        <v>73</v>
      </c>
      <c r="C21" s="105"/>
      <c r="D21" s="103" t="s">
        <v>0</v>
      </c>
      <c r="E21" s="103"/>
      <c r="F21" s="103" t="s">
        <v>1</v>
      </c>
      <c r="G21" s="103"/>
      <c r="H21" s="103"/>
      <c r="I21" s="103"/>
      <c r="J21" s="103"/>
      <c r="K21" s="103"/>
      <c r="L21" s="103"/>
      <c r="M21" s="103" t="s">
        <v>2</v>
      </c>
      <c r="N21" s="103"/>
      <c r="O21" s="103"/>
      <c r="P21" s="80"/>
      <c r="R21" s="76"/>
      <c r="S21" s="75"/>
      <c r="T21" s="74"/>
      <c r="U21" s="74"/>
      <c r="V21" s="74"/>
      <c r="W21" s="74"/>
      <c r="X21" s="74"/>
      <c r="Y21" s="74"/>
      <c r="Z21" s="74"/>
      <c r="AA21" s="74"/>
      <c r="AB21" s="74"/>
      <c r="AC21" s="74"/>
      <c r="AD21" s="74"/>
      <c r="AE21" s="74"/>
    </row>
    <row r="22" spans="2:32">
      <c r="B22" s="105"/>
      <c r="C22" s="105"/>
      <c r="D22" s="103"/>
      <c r="E22" s="103"/>
      <c r="F22" s="103"/>
      <c r="G22" s="103"/>
      <c r="H22" s="103"/>
      <c r="I22" s="103"/>
      <c r="J22" s="103"/>
      <c r="K22" s="103"/>
      <c r="L22" s="103"/>
      <c r="M22" s="103"/>
      <c r="N22" s="103"/>
      <c r="O22" s="103"/>
      <c r="P22" s="80"/>
      <c r="R22" s="75"/>
      <c r="S22" s="75"/>
      <c r="T22" s="66"/>
      <c r="U22" s="66"/>
      <c r="V22" s="66"/>
      <c r="W22" s="66"/>
      <c r="X22" s="66"/>
      <c r="Y22" s="66"/>
      <c r="Z22" s="66"/>
      <c r="AA22" s="66"/>
      <c r="AB22" s="66"/>
      <c r="AC22" s="66"/>
      <c r="AD22" s="66"/>
      <c r="AE22" s="66"/>
    </row>
    <row r="23" spans="2:32" ht="138">
      <c r="B23" s="105"/>
      <c r="C23" s="105"/>
      <c r="D23" s="97" t="s">
        <v>102</v>
      </c>
      <c r="E23" s="97" t="s">
        <v>103</v>
      </c>
      <c r="F23" s="97" t="s">
        <v>104</v>
      </c>
      <c r="G23" s="97" t="s">
        <v>105</v>
      </c>
      <c r="H23" s="97" t="s">
        <v>106</v>
      </c>
      <c r="I23" s="97" t="s">
        <v>107</v>
      </c>
      <c r="J23" s="97" t="s">
        <v>108</v>
      </c>
      <c r="K23" s="97" t="s">
        <v>12</v>
      </c>
      <c r="L23" s="97" t="s">
        <v>109</v>
      </c>
      <c r="M23" s="97" t="s">
        <v>110</v>
      </c>
      <c r="N23" s="97" t="s">
        <v>111</v>
      </c>
      <c r="O23" s="97" t="s">
        <v>112</v>
      </c>
      <c r="P23" s="80"/>
      <c r="R23" s="75"/>
      <c r="S23" s="75"/>
      <c r="T23" s="59"/>
      <c r="U23" s="59"/>
      <c r="V23" s="59"/>
      <c r="W23" s="59"/>
      <c r="X23" s="59"/>
      <c r="Y23" s="59"/>
      <c r="Z23" s="59"/>
      <c r="AA23" s="59"/>
      <c r="AB23" s="59"/>
      <c r="AC23" s="59"/>
      <c r="AD23" s="59"/>
      <c r="AE23" s="59"/>
    </row>
    <row r="24" spans="2:32" ht="15" customHeight="1">
      <c r="B24" s="102" t="s">
        <v>36</v>
      </c>
      <c r="C24" s="80" t="s">
        <v>17</v>
      </c>
      <c r="D24" s="93">
        <f>(((('Indicator 0'!$P$20*'Indicator 0'!F4)+(Abrasion_indicator!$L$23*Abrasion_indicator!F4))/('Indicator 0'!F4+Abrasion_indicator!F4))*'Wellbeing Base'!F4)*'Ecosystem Area'!$C20/10000</f>
        <v>752.91380569039291</v>
      </c>
      <c r="E24" s="93">
        <f>(((('Indicator 0'!$P$20*'Indicator 0'!G4)+(Abrasion_indicator!$L$23*Abrasion_indicator!G4))/('Indicator 0'!G4+Abrasion_indicator!G4))*'Wellbeing Base'!G4)*'Ecosystem Area'!$C20/10000</f>
        <v>8.5916218112154787</v>
      </c>
      <c r="F24" s="93">
        <f>(((('Indicator 0'!$P$20*'Indicator 0'!H4)+(Abrasion_indicator!$L$23*Abrasion_indicator!H4))/('Indicator 0'!H4+Abrasion_indicator!H4))*'Wellbeing Base'!H4)*'Ecosystem Area'!$C20/10000</f>
        <v>1.7229285803947803</v>
      </c>
      <c r="G24" s="93">
        <f>(((('Indicator 0'!$P$20*'Indicator 0'!I4)+(Abrasion_indicator!$L$23*Abrasion_indicator!I4))/('Indicator 0'!I4+Abrasion_indicator!I4))*'Wellbeing Base'!I4)*'Ecosystem Area'!$C20/10000</f>
        <v>6.869348293121881</v>
      </c>
      <c r="H24" s="93">
        <f>(((('Indicator 0'!$P$20*'Indicator 0'!J4)+(Abrasion_indicator!$L$23*Abrasion_indicator!J4))/('Indicator 0'!J4+Abrasion_indicator!J4))*'Wellbeing Base'!J4)*'Ecosystem Area'!$C20/10000</f>
        <v>4.0329692632702088</v>
      </c>
      <c r="I24" s="93">
        <f>(((('Indicator 0'!$P$20*'Indicator 0'!K4)+(Abrasion_indicator!$L$23*Abrasion_indicator!K4))/('Indicator 0'!K4+Abrasion_indicator!K4))*'Wellbeing Base'!K4)*'Ecosystem Area'!$C20/10000</f>
        <v>2.8984680428318721</v>
      </c>
      <c r="J24" s="93">
        <f>(((('Indicator 0'!$P$20*'Indicator 0'!L4)+(Abrasion_indicator!$L$23*Abrasion_indicator!L4))/('Indicator 0'!L4+Abrasion_indicator!L4))*'Wellbeing Base'!L4)*'Ecosystem Area'!$C20/10000</f>
        <v>4.9498031944492942</v>
      </c>
      <c r="K24" s="93">
        <f>(((('Indicator 0'!$P$20*'Indicator 0'!M4)+(Abrasion_indicator!$L$23*Abrasion_indicator!M4))/('Indicator 0'!M4+Abrasion_indicator!M4))*'Wellbeing Base'!M4)*'Ecosystem Area'!$C20/10000</f>
        <v>59.472110131221825</v>
      </c>
      <c r="L24" s="93">
        <f>(((('Indicator 0'!$P$20*'Indicator 0'!N4)+(Abrasion_indicator!$L$23*Abrasion_indicator!N4))/('Indicator 0'!N4+Abrasion_indicator!N4))*'Wellbeing Base'!N4)*'Ecosystem Area'!$C20/10000</f>
        <v>0</v>
      </c>
      <c r="M24" s="93">
        <f>(((('Indicator 0'!$P$20*'Indicator 0'!O4)+(Abrasion_indicator!$L$23*Abrasion_indicator!O4))/('Indicator 0'!O4+Abrasion_indicator!O4))*'Wellbeing Base'!O4)*'Ecosystem Area'!$C20/10000</f>
        <v>69.370311121290072</v>
      </c>
      <c r="N24" s="93">
        <f>(((('Indicator 0'!$P$20*'Indicator 0'!P4)+(Abrasion_indicator!$L$23*Abrasion_indicator!P4))/('Indicator 0'!P4+Abrasion_indicator!P4))*'Wellbeing Base'!P4)*'Ecosystem Area'!$C20/10000</f>
        <v>3.9237562522025575</v>
      </c>
      <c r="O24" s="93">
        <f>(((('Indicator 0'!$P$20*'Indicator 0'!Q4)+(Abrasion_indicator!$L$23*Abrasion_indicator!Q4))/('Indicator 0'!Q4+Abrasion_indicator!Q4))*'Wellbeing Base'!Q4)*'Ecosystem Area'!$C20/10000</f>
        <v>3.893345585134969</v>
      </c>
      <c r="P24" s="94">
        <f>SUM(D24:O24)</f>
        <v>918.63846796552582</v>
      </c>
      <c r="R24" s="73"/>
      <c r="S24" s="68"/>
      <c r="T24" s="53"/>
      <c r="U24" s="53"/>
      <c r="V24" s="53"/>
      <c r="W24" s="53"/>
      <c r="X24" s="53"/>
      <c r="Y24" s="53"/>
      <c r="Z24" s="53"/>
      <c r="AA24" s="53"/>
      <c r="AB24" s="53"/>
      <c r="AC24" s="53"/>
      <c r="AD24" s="53"/>
      <c r="AE24" s="53"/>
      <c r="AF24" s="70"/>
    </row>
    <row r="25" spans="2:32">
      <c r="B25" s="102"/>
      <c r="C25" s="80" t="s">
        <v>18</v>
      </c>
      <c r="D25" s="93">
        <f>(((('Indicator 0'!$P$20*'Indicator 0'!F5)+(Abrasion_indicator!$L$23*Abrasion_indicator!F5))/('Indicator 0'!F5+Abrasion_indicator!F5))*'Wellbeing Base'!F5)*'Ecosystem Area'!$C21/10000</f>
        <v>315.29350816887495</v>
      </c>
      <c r="E25" s="93">
        <f>(((('Indicator 0'!$P$20*'Indicator 0'!G5)+(Abrasion_indicator!$L$23*Abrasion_indicator!G5))/('Indicator 0'!G5+Abrasion_indicator!G5))*'Wellbeing Base'!G5)*'Ecosystem Area'!$C21/10000</f>
        <v>3.5978654677933695</v>
      </c>
      <c r="F25" s="93">
        <f>(((('Indicator 0'!$P$20*'Indicator 0'!H5)+(Abrasion_indicator!$L$23*Abrasion_indicator!H5))/('Indicator 0'!H5+Abrasion_indicator!H5))*'Wellbeing Base'!H5)*'Ecosystem Area'!$C21/10000</f>
        <v>0.72150117627205723</v>
      </c>
      <c r="G25" s="93">
        <f>(((('Indicator 0'!$P$20*'Indicator 0'!I5)+(Abrasion_indicator!$L$23*Abrasion_indicator!I5))/('Indicator 0'!I5+Abrasion_indicator!I5))*'Wellbeing Base'!I5)*'Ecosystem Area'!$C21/10000</f>
        <v>2.8766386083015965</v>
      </c>
      <c r="H25" s="93">
        <f>(((('Indicator 0'!$P$20*'Indicator 0'!J5)+(Abrasion_indicator!$L$23*Abrasion_indicator!J5))/('Indicator 0'!J5+Abrasion_indicator!J5))*'Wellbeing Base'!J5)*'Ecosystem Area'!$C21/10000</f>
        <v>1.6888640077302437</v>
      </c>
      <c r="I25" s="93">
        <f>(((('Indicator 0'!$P$20*'Indicator 0'!K5)+(Abrasion_indicator!$L$23*Abrasion_indicator!K5))/('Indicator 0'!K5+Abrasion_indicator!K5))*'Wellbeing Base'!K5)*'Ecosystem Area'!$C21/10000</f>
        <v>1.213775269669616</v>
      </c>
      <c r="J25" s="93">
        <f>(((('Indicator 0'!$P$20*'Indicator 0'!L5)+(Abrasion_indicator!$L$23*Abrasion_indicator!L5))/('Indicator 0'!L5+Abrasion_indicator!L5))*'Wellbeing Base'!L5)*'Ecosystem Area'!$C21/10000</f>
        <v>2.0728014310912704</v>
      </c>
      <c r="K25" s="93">
        <f>(((('Indicator 0'!$P$20*'Indicator 0'!M5)+(Abrasion_indicator!$L$23*Abrasion_indicator!M5))/('Indicator 0'!M5+Abrasion_indicator!M5))*'Wellbeing Base'!M5)*'Ecosystem Area'!$C21/10000</f>
        <v>24.90480331182733</v>
      </c>
      <c r="L25" s="93">
        <f>(((('Indicator 0'!$P$20*'Indicator 0'!N5)+(Abrasion_indicator!$L$23*Abrasion_indicator!N5))/('Indicator 0'!N5+Abrasion_indicator!N5))*'Wellbeing Base'!N5)*'Ecosystem Area'!$C21/10000</f>
        <v>48.214944338780285</v>
      </c>
      <c r="M25" s="93">
        <f>(((('Indicator 0'!$P$20*'Indicator 0'!O5)+(Abrasion_indicator!$L$23*Abrasion_indicator!O5))/('Indicator 0'!O5+Abrasion_indicator!O5))*'Wellbeing Base'!O5)*'Ecosystem Area'!$C21/10000</f>
        <v>29.049817642993119</v>
      </c>
      <c r="N25" s="93">
        <f>(((('Indicator 0'!$P$20*'Indicator 0'!P5)+(Abrasion_indicator!$L$23*Abrasion_indicator!P5))/('Indicator 0'!P5+Abrasion_indicator!P5))*'Wellbeing Base'!P5)*'Ecosystem Area'!$C21/10000</f>
        <v>1.6431294852165661</v>
      </c>
      <c r="O25" s="93">
        <f>(((('Indicator 0'!$P$20*'Indicator 0'!Q5)+(Abrasion_indicator!$L$23*Abrasion_indicator!Q5))/('Indicator 0'!Q5+Abrasion_indicator!Q5))*'Wellbeing Base'!Q5)*'Ecosystem Area'!$C21/10000</f>
        <v>1.6303945800613824</v>
      </c>
      <c r="P25" s="94">
        <f t="shared" ref="P25:P36" si="2">SUM(D25:O25)</f>
        <v>432.90804348861172</v>
      </c>
      <c r="R25" s="73"/>
      <c r="S25" s="68"/>
      <c r="T25" s="53"/>
      <c r="U25" s="53"/>
      <c r="V25" s="53"/>
      <c r="W25" s="53"/>
      <c r="X25" s="53"/>
      <c r="Y25" s="53"/>
      <c r="Z25" s="53"/>
      <c r="AA25" s="53"/>
      <c r="AB25" s="53"/>
      <c r="AC25" s="53"/>
      <c r="AD25" s="53"/>
      <c r="AE25" s="53"/>
      <c r="AF25" s="70"/>
    </row>
    <row r="26" spans="2:32">
      <c r="B26" s="102"/>
      <c r="C26" s="80" t="s">
        <v>19</v>
      </c>
      <c r="D26" s="93">
        <f>(((('Indicator 0'!$P$20*'Indicator 0'!F6)+(Abrasion_indicator!$L$23*Abrasion_indicator!F6))/('Indicator 0'!F6+Abrasion_indicator!F6))*'Wellbeing Base'!F6)*'Ecosystem Area'!$C22/10000</f>
        <v>181.79268614073212</v>
      </c>
      <c r="E26" s="93">
        <f>(((('Indicator 0'!$P$20*'Indicator 0'!G6)+(Abrasion_indicator!$L$23*Abrasion_indicator!G6))/('Indicator 0'!G6+Abrasion_indicator!G6))*'Wellbeing Base'!G6)*'Ecosystem Area'!$C22/10000</f>
        <v>4.1489317782769763</v>
      </c>
      <c r="F26" s="93">
        <f>(((('Indicator 0'!$P$20*'Indicator 0'!H6)+(Abrasion_indicator!$L$23*Abrasion_indicator!H6))/('Indicator 0'!H6+Abrasion_indicator!H6))*'Wellbeing Base'!H6)*'Ecosystem Area'!$C22/10000</f>
        <v>0.83200975275356648</v>
      </c>
      <c r="G26" s="93">
        <f>(((('Indicator 0'!$P$20*'Indicator 0'!I6)+(Abrasion_indicator!$L$23*Abrasion_indicator!I6))/('Indicator 0'!I6+Abrasion_indicator!I6))*'Wellbeing Base'!I6)*'Ecosystem Area'!$C22/10000</f>
        <v>3.3172383579758664</v>
      </c>
      <c r="H26" s="93">
        <f>(((('Indicator 0'!$P$20*'Indicator 0'!J6)+(Abrasion_indicator!$L$23*Abrasion_indicator!J6))/('Indicator 0'!J6+Abrasion_indicator!J6))*'Wellbeing Base'!J6)*'Ecosystem Area'!$C22/10000</f>
        <v>1.9475385095923887</v>
      </c>
      <c r="I26" s="93">
        <f>(((('Indicator 0'!$P$20*'Indicator 0'!K6)+(Abrasion_indicator!$L$23*Abrasion_indicator!K6))/('Indicator 0'!K6+Abrasion_indicator!K6))*'Wellbeing Base'!K6)*'Ecosystem Area'!$C22/10000</f>
        <v>1.3996829045160379</v>
      </c>
      <c r="J26" s="93">
        <f>(((('Indicator 0'!$P$20*'Indicator 0'!L6)+(Abrasion_indicator!$L$23*Abrasion_indicator!L6))/('Indicator 0'!L6+Abrasion_indicator!L6))*'Wellbeing Base'!L6)*'Ecosystem Area'!$C22/10000</f>
        <v>2.3902816279528754</v>
      </c>
      <c r="K26" s="93">
        <f>(((('Indicator 0'!$P$20*'Indicator 0'!M6)+(Abrasion_indicator!$L$23*Abrasion_indicator!M6))/('Indicator 0'!M6+Abrasion_indicator!M6))*'Wellbeing Base'!M6)*'Ecosystem Area'!$C22/10000</f>
        <v>28.71934229257079</v>
      </c>
      <c r="L26" s="93">
        <f>(((('Indicator 0'!$P$20*'Indicator 0'!N6)+(Abrasion_indicator!$L$23*Abrasion_indicator!N6))/('Indicator 0'!N6+Abrasion_indicator!N6))*'Wellbeing Base'!N6)*'Ecosystem Area'!$C22/10000</f>
        <v>55.599776185547384</v>
      </c>
      <c r="M26" s="93">
        <f>(((('Indicator 0'!$P$20*'Indicator 0'!O6)+(Abrasion_indicator!$L$23*Abrasion_indicator!O6))/('Indicator 0'!O6+Abrasion_indicator!O6))*'Wellbeing Base'!O6)*'Ecosystem Area'!$C22/10000</f>
        <v>33.499226875229922</v>
      </c>
      <c r="N26" s="93">
        <f>(((('Indicator 0'!$P$20*'Indicator 0'!P6)+(Abrasion_indicator!$L$23*Abrasion_indicator!P6))/('Indicator 0'!P6+Abrasion_indicator!P6))*'Wellbeing Base'!P6)*'Ecosystem Area'!$C22/10000</f>
        <v>1.8947990685210421</v>
      </c>
      <c r="O26" s="93">
        <f>(((('Indicator 0'!$P$20*'Indicator 0'!Q6)+(Abrasion_indicator!$L$23*Abrasion_indicator!Q6))/('Indicator 0'!Q6+Abrasion_indicator!Q6))*'Wellbeing Base'!Q6)*'Ecosystem Area'!$C22/10000</f>
        <v>1.8801136242862158</v>
      </c>
      <c r="P26" s="94">
        <f t="shared" si="2"/>
        <v>317.42162711795515</v>
      </c>
      <c r="R26" s="73"/>
      <c r="S26" s="68"/>
      <c r="T26" s="53"/>
      <c r="U26" s="53"/>
      <c r="V26" s="53"/>
      <c r="W26" s="53"/>
      <c r="X26" s="53"/>
      <c r="Y26" s="53"/>
      <c r="Z26" s="53"/>
      <c r="AA26" s="53"/>
      <c r="AB26" s="53"/>
      <c r="AC26" s="53"/>
      <c r="AD26" s="53"/>
      <c r="AE26" s="53"/>
      <c r="AF26" s="70"/>
    </row>
    <row r="27" spans="2:32" ht="15" customHeight="1">
      <c r="B27" s="102" t="s">
        <v>37</v>
      </c>
      <c r="C27" s="80" t="s">
        <v>20</v>
      </c>
      <c r="D27" s="93">
        <f>(((('Indicator 0'!$P$20*'Indicator 0'!F7)+(Abrasion_indicator!$L$23*Abrasion_indicator!F7))/('Indicator 0'!F7+Abrasion_indicator!F7))*'Wellbeing Base'!F7)*'Ecosystem Area'!$C23/10000</f>
        <v>0</v>
      </c>
      <c r="E27" s="93">
        <f>(((('Indicator 0'!$P$20*'Indicator 0'!G7)+(Abrasion_indicator!$L$23*Abrasion_indicator!G7))/('Indicator 0'!G7+Abrasion_indicator!G7))*'Wellbeing Base'!G7)*'Ecosystem Area'!$C23/10000</f>
        <v>19.002341222816668</v>
      </c>
      <c r="F27" s="93">
        <f>(((('Indicator 0'!$P$20*'Indicator 0'!H7)+(Abrasion_indicator!$L$23*Abrasion_indicator!H7))/('Indicator 0'!H7+Abrasion_indicator!H7))*'Wellbeing Base'!H7)*'Ecosystem Area'!$C23/10000</f>
        <v>0</v>
      </c>
      <c r="G27" s="93">
        <f>(((('Indicator 0'!$P$20*'Indicator 0'!I7)+(Abrasion_indicator!$L$23*Abrasion_indicator!I7))/('Indicator 0'!I7+Abrasion_indicator!I7))*'Wellbeing Base'!I7)*'Ecosystem Area'!$C23/10000</f>
        <v>7.5965692573826349</v>
      </c>
      <c r="H27" s="93">
        <f>(((('Indicator 0'!$P$20*'Indicator 0'!J7)+(Abrasion_indicator!$L$23*Abrasion_indicator!J7))/('Indicator 0'!J7+Abrasion_indicator!J7))*'Wellbeing Base'!J7)*'Ecosystem Area'!$C23/10000</f>
        <v>4.4599180321084333</v>
      </c>
      <c r="I27" s="93">
        <f>(((('Indicator 0'!$P$20*'Indicator 0'!K7)+(Abrasion_indicator!$L$23*Abrasion_indicator!K7))/('Indicator 0'!K7+Abrasion_indicator!K7))*'Wellbeing Base'!K7)*'Ecosystem Area'!$C23/10000</f>
        <v>6.4106265363569177</v>
      </c>
      <c r="J27" s="93">
        <f>(((('Indicator 0'!$P$20*'Indicator 0'!L7)+(Abrasion_indicator!$L$23*Abrasion_indicator!L7))/('Indicator 0'!L7+Abrasion_indicator!L7))*'Wellbeing Base'!L7)*'Ecosystem Area'!$C23/10000</f>
        <v>7.2984163218117599</v>
      </c>
      <c r="K27" s="93">
        <f>(((('Indicator 0'!$P$20*'Indicator 0'!M7)+(Abrasion_indicator!$L$23*Abrasion_indicator!M7))/('Indicator 0'!M7+Abrasion_indicator!M7))*'Wellbeing Base'!M7)*'Ecosystem Area'!$C23/10000</f>
        <v>131.53620524580913</v>
      </c>
      <c r="L27" s="93">
        <f>(((('Indicator 0'!$P$20*'Indicator 0'!N7)+(Abrasion_indicator!$L$23*Abrasion_indicator!N7))/('Indicator 0'!N7+Abrasion_indicator!N7))*'Wellbeing Base'!N7)*'Ecosystem Area'!$C23/10000</f>
        <v>254.65010644951505</v>
      </c>
      <c r="M27" s="93">
        <f>(((('Indicator 0'!$P$20*'Indicator 0'!O7)+(Abrasion_indicator!$L$23*Abrasion_indicator!O7))/('Indicator 0'!O7+Abrasion_indicator!O7))*'Wellbeing Base'!O7)*'Ecosystem Area'!$C23/10000</f>
        <v>153.42834584955025</v>
      </c>
      <c r="N27" s="93">
        <f>(((('Indicator 0'!$P$20*'Indicator 0'!P7)+(Abrasion_indicator!$L$23*Abrasion_indicator!P7))/('Indicator 0'!P7+Abrasion_indicator!P7))*'Wellbeing Base'!P7)*'Ecosystem Area'!$C23/10000</f>
        <v>8.6782864536916815</v>
      </c>
      <c r="O27" s="93">
        <f>(((('Indicator 0'!$P$20*'Indicator 0'!Q7)+(Abrasion_indicator!$L$23*Abrasion_indicator!Q7))/('Indicator 0'!Q7+Abrasion_indicator!Q7))*'Wellbeing Base'!Q7)*'Ecosystem Area'!$C23/10000</f>
        <v>8.6110262919748983</v>
      </c>
      <c r="P27" s="94">
        <f t="shared" si="2"/>
        <v>601.67184166101742</v>
      </c>
      <c r="R27" s="73"/>
      <c r="S27" s="68"/>
      <c r="T27" s="53"/>
      <c r="U27" s="53"/>
      <c r="V27" s="53"/>
      <c r="W27" s="53"/>
      <c r="X27" s="53"/>
      <c r="Y27" s="53"/>
      <c r="Z27" s="53"/>
      <c r="AA27" s="53"/>
      <c r="AB27" s="53"/>
      <c r="AC27" s="53"/>
      <c r="AD27" s="53"/>
      <c r="AE27" s="53"/>
      <c r="AF27" s="70"/>
    </row>
    <row r="28" spans="2:32">
      <c r="B28" s="102"/>
      <c r="C28" s="80" t="s">
        <v>38</v>
      </c>
      <c r="D28" s="93">
        <f>(((('Indicator 0'!$P$20*'Indicator 0'!F8)+(Abrasion_indicator!$L$23*Abrasion_indicator!F8))/('Indicator 0'!F8+Abrasion_indicator!F8))*'Wellbeing Base'!F8)*'Ecosystem Area'!$C24/10000</f>
        <v>0</v>
      </c>
      <c r="E28" s="93">
        <f>(((('Indicator 0'!$P$20*'Indicator 0'!G8)+(Abrasion_indicator!$L$23*Abrasion_indicator!G8))/('Indicator 0'!G8+Abrasion_indicator!G8))*'Wellbeing Base'!G8)*'Ecosystem Area'!$C24/10000</f>
        <v>2.7714888234878416</v>
      </c>
      <c r="F28" s="93">
        <f>(((('Indicator 0'!$P$20*'Indicator 0'!H8)+(Abrasion_indicator!$L$23*Abrasion_indicator!H8))/('Indicator 0'!H8+Abrasion_indicator!H8))*'Wellbeing Base'!H8)*'Ecosystem Area'!$C24/10000</f>
        <v>0.83367449286440898</v>
      </c>
      <c r="G28" s="93">
        <f>(((('Indicator 0'!$P$20*'Indicator 0'!I8)+(Abrasion_indicator!$L$23*Abrasion_indicator!I8))/('Indicator 0'!I8+Abrasion_indicator!I8))*'Wellbeing Base'!I8)*'Ecosystem Area'!$C24/10000</f>
        <v>0</v>
      </c>
      <c r="H28" s="93">
        <f>(((('Indicator 0'!$P$20*'Indicator 0'!J8)+(Abrasion_indicator!$L$23*Abrasion_indicator!J8))/('Indicator 0'!J8+Abrasion_indicator!J8))*'Wellbeing Base'!J8)*'Ecosystem Area'!$C24/10000</f>
        <v>0</v>
      </c>
      <c r="I28" s="93">
        <f>(((('Indicator 0'!$P$20*'Indicator 0'!K8)+(Abrasion_indicator!$L$23*Abrasion_indicator!K8))/('Indicator 0'!K8+Abrasion_indicator!K8))*'Wellbeing Base'!K8)*'Ecosystem Area'!$C24/10000</f>
        <v>0.70124174129663719</v>
      </c>
      <c r="J28" s="93">
        <f>(((('Indicator 0'!$P$20*'Indicator 0'!L8)+(Abrasion_indicator!$L$23*Abrasion_indicator!L8))/('Indicator 0'!L8+Abrasion_indicator!L8))*'Wellbeing Base'!L8)*'Ecosystem Area'!$C24/10000</f>
        <v>1.5967095076243667</v>
      </c>
      <c r="K28" s="93">
        <f>(((('Indicator 0'!$P$20*'Indicator 0'!M8)+(Abrasion_indicator!$L$23*Abrasion_indicator!M8))/('Indicator 0'!M8+Abrasion_indicator!M8))*'Wellbeing Base'!M8)*'Ecosystem Area'!$C24/10000</f>
        <v>28.776805851036567</v>
      </c>
      <c r="L28" s="93">
        <f>(((('Indicator 0'!$P$20*'Indicator 0'!N8)+(Abrasion_indicator!$L$23*Abrasion_indicator!N8))/('Indicator 0'!N8+Abrasion_indicator!N8))*'Wellbeing Base'!N8)*'Ecosystem Area'!$C24/10000</f>
        <v>0</v>
      </c>
      <c r="M28" s="93">
        <f>(((('Indicator 0'!$P$20*'Indicator 0'!O8)+(Abrasion_indicator!$L$23*Abrasion_indicator!O8))/('Indicator 0'!O8+Abrasion_indicator!O8))*'Wellbeing Base'!O8)*'Ecosystem Area'!$C24/10000</f>
        <v>33.566254342728755</v>
      </c>
      <c r="N28" s="93">
        <f>(((('Indicator 0'!$P$20*'Indicator 0'!P8)+(Abrasion_indicator!$L$23*Abrasion_indicator!P8))/('Indicator 0'!P8+Abrasion_indicator!P8))*'Wellbeing Base'!P8)*'Ecosystem Area'!$C24/10000</f>
        <v>0</v>
      </c>
      <c r="O28" s="93">
        <f>(((('Indicator 0'!$P$20*'Indicator 0'!Q8)+(Abrasion_indicator!$L$23*Abrasion_indicator!Q8))/('Indicator 0'!Q8+Abrasion_indicator!Q8))*'Wellbeing Base'!Q8)*'Ecosystem Area'!$C24/10000</f>
        <v>3.7677509598100274</v>
      </c>
      <c r="P28" s="94">
        <f t="shared" si="2"/>
        <v>72.013925718848611</v>
      </c>
      <c r="R28" s="73"/>
      <c r="S28" s="68"/>
      <c r="T28" s="53"/>
      <c r="U28" s="53"/>
      <c r="V28" s="53"/>
      <c r="W28" s="53"/>
      <c r="X28" s="53"/>
      <c r="Y28" s="53"/>
      <c r="Z28" s="53"/>
      <c r="AA28" s="53"/>
      <c r="AB28" s="53"/>
      <c r="AC28" s="53"/>
      <c r="AD28" s="53"/>
      <c r="AE28" s="53"/>
      <c r="AF28" s="70"/>
    </row>
    <row r="29" spans="2:32">
      <c r="B29" s="102"/>
      <c r="C29" s="80" t="s">
        <v>21</v>
      </c>
      <c r="D29" s="93">
        <f>(((('Indicator 0'!$P$20*'Indicator 0'!F9)+(Abrasion_indicator!$L$23*Abrasion_indicator!F9))/('Indicator 0'!F9+Abrasion_indicator!F9))*'Wellbeing Base'!F9)*'Ecosystem Area'!$C25/10000</f>
        <v>0</v>
      </c>
      <c r="E29" s="93">
        <f>(((('Indicator 0'!$P$20*'Indicator 0'!G9)+(Abrasion_indicator!$L$23*Abrasion_indicator!G9))/('Indicator 0'!G9+Abrasion_indicator!G9))*'Wellbeing Base'!G9)*'Ecosystem Area'!$C25/10000</f>
        <v>31.429571111702874</v>
      </c>
      <c r="F29" s="93">
        <f>(((('Indicator 0'!$P$20*'Indicator 0'!H9)+(Abrasion_indicator!$L$23*Abrasion_indicator!H9))/('Indicator 0'!H9+Abrasion_indicator!H9))*'Wellbeing Base'!H9)*'Ecosystem Area'!$C25/10000</f>
        <v>6.3027572125223861</v>
      </c>
      <c r="G29" s="93">
        <f>(((('Indicator 0'!$P$20*'Indicator 0'!I9)+(Abrasion_indicator!$L$23*Abrasion_indicator!I9))/('Indicator 0'!I9+Abrasion_indicator!I9))*'Wellbeing Base'!I9)*'Ecosystem Area'!$C25/10000</f>
        <v>12.564605112616382</v>
      </c>
      <c r="H29" s="93">
        <f>(((('Indicator 0'!$P$20*'Indicator 0'!J9)+(Abrasion_indicator!$L$23*Abrasion_indicator!J9))/('Indicator 0'!J9+Abrasion_indicator!J9))*'Wellbeing Base'!J9)*'Ecosystem Area'!$C25/10000</f>
        <v>7.3766337157553874</v>
      </c>
      <c r="I29" s="93">
        <f>(((('Indicator 0'!$P$20*'Indicator 0'!K9)+(Abrasion_indicator!$L$23*Abrasion_indicator!K9))/('Indicator 0'!K9+Abrasion_indicator!K9))*'Wellbeing Base'!K9)*'Ecosystem Area'!$C25/10000</f>
        <v>10.603074654457439</v>
      </c>
      <c r="J29" s="93">
        <f>(((('Indicator 0'!$P$20*'Indicator 0'!L9)+(Abrasion_indicator!$L$23*Abrasion_indicator!L9))/('Indicator 0'!L9+Abrasion_indicator!L9))*'Wellbeing Base'!L9)*'Ecosystem Area'!$C25/10000</f>
        <v>12.071464884219898</v>
      </c>
      <c r="K29" s="93">
        <f>(((('Indicator 0'!$P$20*'Indicator 0'!M9)+(Abrasion_indicator!$L$23*Abrasion_indicator!M9))/('Indicator 0'!M9+Abrasion_indicator!M9))*'Wellbeing Base'!M9)*'Ecosystem Area'!$C25/10000</f>
        <v>217.55879804814444</v>
      </c>
      <c r="L29" s="93">
        <f>(((('Indicator 0'!$P$20*'Indicator 0'!N9)+(Abrasion_indicator!$L$23*Abrasion_indicator!N9))/('Indicator 0'!N9+Abrasion_indicator!N9))*'Wellbeing Base'!N9)*'Ecosystem Area'!$C25/10000</f>
        <v>421.18723874127932</v>
      </c>
      <c r="M29" s="93">
        <f>(((('Indicator 0'!$P$20*'Indicator 0'!O9)+(Abrasion_indicator!$L$23*Abrasion_indicator!O9))/('Indicator 0'!O9+Abrasion_indicator!O9))*'Wellbeing Base'!O9)*'Ecosystem Area'!$C25/10000</f>
        <v>253.76805151984323</v>
      </c>
      <c r="N29" s="93">
        <f>(((('Indicator 0'!$P$20*'Indicator 0'!P9)+(Abrasion_indicator!$L$23*Abrasion_indicator!P9))/('Indicator 0'!P9+Abrasion_indicator!P9))*'Wellbeing Base'!P9)*'Ecosystem Area'!$C25/10000</f>
        <v>14.353748205327758</v>
      </c>
      <c r="O29" s="93">
        <f>(((('Indicator 0'!$P$20*'Indicator 0'!Q9)+(Abrasion_indicator!$L$23*Abrasion_indicator!Q9))/('Indicator 0'!Q9+Abrasion_indicator!Q9))*'Wellbeing Base'!Q9)*'Ecosystem Area'!$C25/10000</f>
        <v>14.242500964218118</v>
      </c>
      <c r="P29" s="94">
        <f t="shared" si="2"/>
        <v>1001.4584441700872</v>
      </c>
      <c r="R29" s="73"/>
      <c r="S29" s="68"/>
      <c r="T29" s="53"/>
      <c r="U29" s="53"/>
      <c r="V29" s="53"/>
      <c r="W29" s="53"/>
      <c r="X29" s="53"/>
      <c r="Y29" s="53"/>
      <c r="Z29" s="53"/>
      <c r="AA29" s="53"/>
      <c r="AB29" s="53"/>
      <c r="AC29" s="53"/>
      <c r="AD29" s="53"/>
      <c r="AE29" s="53"/>
      <c r="AF29" s="70"/>
    </row>
    <row r="30" spans="2:32">
      <c r="B30" s="102"/>
      <c r="C30" s="80" t="s">
        <v>39</v>
      </c>
      <c r="D30" s="93">
        <f>(((('Indicator 0'!$P$20*'Indicator 0'!F10)+(Abrasion_indicator!$L$23*Abrasion_indicator!F10))/('Indicator 0'!F10+Abrasion_indicator!F10))*'Wellbeing Base'!F10)*'Ecosystem Area'!$C26/10000</f>
        <v>0</v>
      </c>
      <c r="E30" s="93">
        <f>(((('Indicator 0'!$P$20*'Indicator 0'!G10)+(Abrasion_indicator!$L$23*Abrasion_indicator!G10))/('Indicator 0'!G10+Abrasion_indicator!G10))*'Wellbeing Base'!G10)*'Ecosystem Area'!$C26/10000</f>
        <v>25.511731338262344</v>
      </c>
      <c r="F30" s="93">
        <f>(((('Indicator 0'!$P$20*'Indicator 0'!H10)+(Abrasion_indicator!$L$23*Abrasion_indicator!H10))/('Indicator 0'!H10+Abrasion_indicator!H10))*'Wellbeing Base'!H10)*'Ecosystem Area'!$C26/10000</f>
        <v>5.1160179095251568</v>
      </c>
      <c r="G30" s="93">
        <f>(((('Indicator 0'!$P$20*'Indicator 0'!I10)+(Abrasion_indicator!$L$23*Abrasion_indicator!I10))/('Indicator 0'!I10+Abrasion_indicator!I10))*'Wellbeing Base'!I10)*'Ecosystem Area'!$C26/10000</f>
        <v>10.198829276581218</v>
      </c>
      <c r="H30" s="93">
        <f>(((('Indicator 0'!$P$20*'Indicator 0'!J10)+(Abrasion_indicator!$L$23*Abrasion_indicator!J10))/('Indicator 0'!J10+Abrasion_indicator!J10))*'Wellbeing Base'!J10)*'Ecosystem Area'!$C26/10000</f>
        <v>5.9876953735154892</v>
      </c>
      <c r="I30" s="93">
        <f>(((('Indicator 0'!$P$20*'Indicator 0'!K10)+(Abrasion_indicator!$L$23*Abrasion_indicator!K10))/('Indicator 0'!K10+Abrasion_indicator!K10))*'Wellbeing Base'!K10)*'Ecosystem Area'!$C26/10000</f>
        <v>8.6066332557536782</v>
      </c>
      <c r="J30" s="93">
        <f>(((('Indicator 0'!$P$20*'Indicator 0'!L10)+(Abrasion_indicator!$L$23*Abrasion_indicator!L10))/('Indicator 0'!L10+Abrasion_indicator!L10))*'Wellbeing Base'!L10)*'Ecosystem Area'!$C26/10000</f>
        <v>9.7985418856325115</v>
      </c>
      <c r="K30" s="93">
        <f>(((('Indicator 0'!$P$20*'Indicator 0'!M10)+(Abrasion_indicator!$L$23*Abrasion_indicator!M10))/('Indicator 0'!M10+Abrasion_indicator!M10))*'Wellbeing Base'!M10)*'Ecosystem Area'!$C26/10000</f>
        <v>176.59488850017641</v>
      </c>
      <c r="L30" s="93">
        <f>(((('Indicator 0'!$P$20*'Indicator 0'!N10)+(Abrasion_indicator!$L$23*Abrasion_indicator!N10))/('Indicator 0'!N10+Abrasion_indicator!N10))*'Wellbeing Base'!N10)*'Ecosystem Area'!$C26/10000</f>
        <v>341.88235148621158</v>
      </c>
      <c r="M30" s="93">
        <f>(((('Indicator 0'!$P$20*'Indicator 0'!O10)+(Abrasion_indicator!$L$23*Abrasion_indicator!O10))/('Indicator 0'!O10+Abrasion_indicator!O10))*'Wellbeing Base'!O10)*'Ecosystem Area'!$C26/10000</f>
        <v>205.98634100348661</v>
      </c>
      <c r="N30" s="93">
        <f>(((('Indicator 0'!$P$20*'Indicator 0'!P10)+(Abrasion_indicator!$L$23*Abrasion_indicator!P10))/('Indicator 0'!P10+Abrasion_indicator!P10))*'Wellbeing Base'!P10)*'Ecosystem Area'!$C26/10000</f>
        <v>11.651096561576553</v>
      </c>
      <c r="O30" s="93">
        <f>(((('Indicator 0'!$P$20*'Indicator 0'!Q10)+(Abrasion_indicator!$L$23*Abrasion_indicator!Q10))/('Indicator 0'!Q10+Abrasion_indicator!Q10))*'Wellbeing Base'!Q10)*'Ecosystem Area'!$C26/10000</f>
        <v>11.560795942544077</v>
      </c>
      <c r="P30" s="94">
        <f t="shared" si="2"/>
        <v>812.89492253326557</v>
      </c>
      <c r="R30" s="73"/>
      <c r="S30" s="68"/>
      <c r="T30" s="53"/>
      <c r="U30" s="53"/>
      <c r="V30" s="53"/>
      <c r="W30" s="53"/>
      <c r="X30" s="53"/>
      <c r="Y30" s="53"/>
      <c r="Z30" s="53"/>
      <c r="AA30" s="53"/>
      <c r="AB30" s="53"/>
      <c r="AC30" s="53"/>
      <c r="AD30" s="53"/>
      <c r="AE30" s="53"/>
      <c r="AF30" s="70"/>
    </row>
    <row r="31" spans="2:32" ht="15" customHeight="1">
      <c r="B31" s="102" t="s">
        <v>40</v>
      </c>
      <c r="C31" s="80" t="s">
        <v>41</v>
      </c>
      <c r="D31" s="93">
        <f>(((('Indicator 0'!$P$20*'Indicator 0'!F11)+(Abrasion_indicator!$L$23*Abrasion_indicator!F11))/('Indicator 0'!F11+Abrasion_indicator!F11))*'Wellbeing Base'!F11)*'Ecosystem Area'!$C27/10000</f>
        <v>0</v>
      </c>
      <c r="E31" s="93">
        <f>(((('Indicator 0'!$P$20*'Indicator 0'!G11)+(Abrasion_indicator!$L$23*Abrasion_indicator!G11))/('Indicator 0'!G11+Abrasion_indicator!G11))*'Wellbeing Base'!G11)*'Ecosystem Area'!$C27/10000</f>
        <v>123.27523211755948</v>
      </c>
      <c r="F31" s="93">
        <f>(((('Indicator 0'!$P$20*'Indicator 0'!H11)+(Abrasion_indicator!$L$23*Abrasion_indicator!H11))/('Indicator 0'!H11+Abrasion_indicator!H11))*'Wellbeing Base'!H11)*'Ecosystem Area'!$C27/10000</f>
        <v>37.08166374238295</v>
      </c>
      <c r="G31" s="93">
        <f>(((('Indicator 0'!$P$20*'Indicator 0'!I11)+(Abrasion_indicator!$L$23*Abrasion_indicator!I11))/('Indicator 0'!I11+Abrasion_indicator!I11))*'Wellbeing Base'!I11)*'Ecosystem Area'!$C27/10000</f>
        <v>73.922641493500421</v>
      </c>
      <c r="H31" s="93">
        <f>(((('Indicator 0'!$P$20*'Indicator 0'!J11)+(Abrasion_indicator!$L$23*Abrasion_indicator!J11))/('Indicator 0'!J11+Abrasion_indicator!J11))*'Wellbeing Base'!J11)*'Ecosystem Area'!$C27/10000</f>
        <v>43.39971250279136</v>
      </c>
      <c r="I31" s="93">
        <f>(((('Indicator 0'!$P$20*'Indicator 0'!K11)+(Abrasion_indicator!$L$23*Abrasion_indicator!K11))/('Indicator 0'!K11+Abrasion_indicator!K11))*'Wellbeing Base'!K11)*'Ecosystem Area'!$C27/10000</f>
        <v>62.382166362175674</v>
      </c>
      <c r="J31" s="93">
        <f>(((('Indicator 0'!$P$20*'Indicator 0'!L11)+(Abrasion_indicator!$L$23*Abrasion_indicator!L11))/('Indicator 0'!L11+Abrasion_indicator!L11))*'Wellbeing Base'!L11)*'Ecosystem Area'!$C27/10000</f>
        <v>0</v>
      </c>
      <c r="K31" s="93">
        <f>(((('Indicator 0'!$P$20*'Indicator 0'!M11)+(Abrasion_indicator!$L$23*Abrasion_indicator!M11))/('Indicator 0'!M11+Abrasion_indicator!M11))*'Wellbeing Base'!M11)*'Ecosystem Area'!$C27/10000</f>
        <v>0</v>
      </c>
      <c r="L31" s="93">
        <f>(((('Indicator 0'!$P$20*'Indicator 0'!N11)+(Abrasion_indicator!$L$23*Abrasion_indicator!N11))/('Indicator 0'!N11+Abrasion_indicator!N11))*'Wellbeing Base'!N11)*'Ecosystem Area'!$C27/10000</f>
        <v>0</v>
      </c>
      <c r="M31" s="93">
        <f>(((('Indicator 0'!$P$20*'Indicator 0'!O11)+(Abrasion_indicator!$L$23*Abrasion_indicator!O11))/('Indicator 0'!O11+Abrasion_indicator!O11))*'Wellbeing Base'!O11)*'Ecosystem Area'!$C27/10000</f>
        <v>0</v>
      </c>
      <c r="N31" s="93">
        <f>(((('Indicator 0'!$P$20*'Indicator 0'!P11)+(Abrasion_indicator!$L$23*Abrasion_indicator!P11))/('Indicator 0'!P11+Abrasion_indicator!P11))*'Wellbeing Base'!P11)*'Ecosystem Area'!$C27/10000</f>
        <v>84.44889219836918</v>
      </c>
      <c r="O31" s="93">
        <f>(((('Indicator 0'!$P$20*'Indicator 0'!Q11)+(Abrasion_indicator!$L$23*Abrasion_indicator!Q11))/('Indicator 0'!Q11+Abrasion_indicator!Q11))*'Wellbeing Base'!Q11)*'Ecosystem Area'!$C27/10000</f>
        <v>83.794379792449533</v>
      </c>
      <c r="P31" s="94">
        <f t="shared" si="2"/>
        <v>508.30468820922857</v>
      </c>
      <c r="R31" s="73"/>
      <c r="S31" s="68"/>
      <c r="T31" s="53"/>
      <c r="U31" s="53"/>
      <c r="V31" s="53"/>
      <c r="W31" s="53"/>
      <c r="X31" s="53"/>
      <c r="Y31" s="53"/>
      <c r="Z31" s="53"/>
      <c r="AA31" s="53"/>
      <c r="AB31" s="53"/>
      <c r="AC31" s="53"/>
      <c r="AD31" s="53"/>
      <c r="AE31" s="53"/>
      <c r="AF31" s="70"/>
    </row>
    <row r="32" spans="2:32">
      <c r="B32" s="102"/>
      <c r="C32" s="80" t="s">
        <v>42</v>
      </c>
      <c r="D32" s="93">
        <f>(((('Indicator 0'!$P$20*'Indicator 0'!F12)+(Abrasion_indicator!$L$23*Abrasion_indicator!F12))/('Indicator 0'!F12+Abrasion_indicator!F12))*'Wellbeing Base'!F12)*'Ecosystem Area'!$C28/10000</f>
        <v>0</v>
      </c>
      <c r="E32" s="93">
        <f>(((('Indicator 0'!$P$20*'Indicator 0'!G12)+(Abrasion_indicator!$L$23*Abrasion_indicator!G12))/('Indicator 0'!G12+Abrasion_indicator!G12))*'Wellbeing Base'!G12)*'Ecosystem Area'!$C28/10000</f>
        <v>190.08650809274152</v>
      </c>
      <c r="F32" s="93">
        <f>(((('Indicator 0'!$P$20*'Indicator 0'!H12)+(Abrasion_indicator!$L$23*Abrasion_indicator!H12))/('Indicator 0'!H12+Abrasion_indicator!H12))*'Wellbeing Base'!H12)*'Ecosystem Area'!$C28/10000</f>
        <v>57.178752406135352</v>
      </c>
      <c r="G32" s="93">
        <f>(((('Indicator 0'!$P$20*'Indicator 0'!I12)+(Abrasion_indicator!$L$23*Abrasion_indicator!I12))/('Indicator 0'!I12+Abrasion_indicator!I12))*'Wellbeing Base'!I12)*'Ecosystem Area'!$C28/10000</f>
        <v>113.98637462788079</v>
      </c>
      <c r="H32" s="93">
        <f>(((('Indicator 0'!$P$20*'Indicator 0'!J12)+(Abrasion_indicator!$L$23*Abrasion_indicator!J12))/('Indicator 0'!J12+Abrasion_indicator!J12))*'Wellbeing Base'!J12)*'Ecosystem Area'!$C28/10000</f>
        <v>66.920983722158468</v>
      </c>
      <c r="I32" s="93">
        <f>(((('Indicator 0'!$P$20*'Indicator 0'!K12)+(Abrasion_indicator!$L$23*Abrasion_indicator!K12))/('Indicator 0'!K12+Abrasion_indicator!K12))*'Wellbeing Base'!K12)*'Ecosystem Area'!$C28/10000</f>
        <v>96.191327060234215</v>
      </c>
      <c r="J32" s="93">
        <f>(((('Indicator 0'!$P$20*'Indicator 0'!L12)+(Abrasion_indicator!$L$23*Abrasion_indicator!L12))/('Indicator 0'!L12+Abrasion_indicator!L12))*'Wellbeing Base'!L12)*'Ecosystem Area'!$C28/10000</f>
        <v>109.51259560225606</v>
      </c>
      <c r="K32" s="93">
        <f>(((('Indicator 0'!$P$20*'Indicator 0'!M12)+(Abrasion_indicator!$L$23*Abrasion_indicator!M12))/('Indicator 0'!M12+Abrasion_indicator!M12))*'Wellbeing Base'!M12)*'Ecosystem Area'!$C28/10000</f>
        <v>0</v>
      </c>
      <c r="L32" s="93">
        <f>(((('Indicator 0'!$P$20*'Indicator 0'!N12)+(Abrasion_indicator!$L$23*Abrasion_indicator!N12))/('Indicator 0'!N12+Abrasion_indicator!N12))*'Wellbeing Base'!N12)*'Ecosystem Area'!$C28/10000</f>
        <v>0</v>
      </c>
      <c r="M32" s="93">
        <f>(((('Indicator 0'!$P$20*'Indicator 0'!O12)+(Abrasion_indicator!$L$23*Abrasion_indicator!O12))/('Indicator 0'!O12+Abrasion_indicator!O12))*'Wellbeing Base'!O12)*'Ecosystem Area'!$C28/10000</f>
        <v>0</v>
      </c>
      <c r="N32" s="93">
        <f>(((('Indicator 0'!$P$20*'Indicator 0'!P12)+(Abrasion_indicator!$L$23*Abrasion_indicator!P12))/('Indicator 0'!P12+Abrasion_indicator!P12))*'Wellbeing Base'!P12)*'Ecosystem Area'!$C28/10000</f>
        <v>130.21752021509116</v>
      </c>
      <c r="O32" s="93">
        <f>(((('Indicator 0'!$P$20*'Indicator 0'!Q12)+(Abrasion_indicator!$L$23*Abrasion_indicator!Q12))/('Indicator 0'!Q12+Abrasion_indicator!Q12))*'Wellbeing Base'!Q12)*'Ecosystem Area'!$C28/10000</f>
        <v>129.20828279077224</v>
      </c>
      <c r="P32" s="94">
        <f t="shared" si="2"/>
        <v>893.30234451726983</v>
      </c>
      <c r="R32" s="73"/>
      <c r="S32" s="68"/>
      <c r="T32" s="53"/>
      <c r="U32" s="53"/>
      <c r="V32" s="53"/>
      <c r="W32" s="53"/>
      <c r="X32" s="53"/>
      <c r="Y32" s="53"/>
      <c r="Z32" s="53"/>
      <c r="AA32" s="53"/>
      <c r="AB32" s="53"/>
      <c r="AC32" s="53"/>
      <c r="AD32" s="53"/>
      <c r="AE32" s="53"/>
      <c r="AF32" s="70"/>
    </row>
    <row r="33" spans="1:32">
      <c r="B33" s="102"/>
      <c r="C33" s="80" t="s">
        <v>43</v>
      </c>
      <c r="D33" s="93">
        <f>(((('Indicator 0'!$P$20*'Indicator 0'!F13)+(Abrasion_indicator!$L$23*Abrasion_indicator!F13))/('Indicator 0'!F13+Abrasion_indicator!F13))*'Wellbeing Base'!F13)*'Ecosystem Area'!$C29/10000</f>
        <v>0</v>
      </c>
      <c r="E33" s="93">
        <f>(((('Indicator 0'!$P$20*'Indicator 0'!G13)+(Abrasion_indicator!$L$23*Abrasion_indicator!G13))/('Indicator 0'!G13+Abrasion_indicator!G13))*'Wellbeing Base'!G13)*'Ecosystem Area'!$C29/10000</f>
        <v>804.57748071705169</v>
      </c>
      <c r="F33" s="93">
        <f>(((('Indicator 0'!$P$20*'Indicator 0'!H13)+(Abrasion_indicator!$L$23*Abrasion_indicator!H13))/('Indicator 0'!H13+Abrasion_indicator!H13))*'Wellbeing Base'!H13)*'Ecosystem Area'!$C29/10000</f>
        <v>484.03999866236819</v>
      </c>
      <c r="G33" s="93">
        <f>(((('Indicator 0'!$P$20*'Indicator 0'!I13)+(Abrasion_indicator!$L$23*Abrasion_indicator!I13))/('Indicator 0'!I13+Abrasion_indicator!I13))*'Wellbeing Base'!I13)*'Ecosystem Area'!$C29/10000</f>
        <v>482.46911921505489</v>
      </c>
      <c r="H33" s="93">
        <f>(((('Indicator 0'!$P$20*'Indicator 0'!J13)+(Abrasion_indicator!$L$23*Abrasion_indicator!J13))/('Indicator 0'!J13+Abrasion_indicator!J13))*'Wellbeing Base'!J13)*'Ecosystem Area'!$C29/10000</f>
        <v>283.2558556129166</v>
      </c>
      <c r="I33" s="93">
        <f>(((('Indicator 0'!$P$20*'Indicator 0'!K13)+(Abrasion_indicator!$L$23*Abrasion_indicator!K13))/('Indicator 0'!K13+Abrasion_indicator!K13))*'Wellbeing Base'!K13)*'Ecosystem Area'!$C29/10000</f>
        <v>407.1481788449376</v>
      </c>
      <c r="J33" s="93">
        <f>(((('Indicator 0'!$P$20*'Indicator 0'!L13)+(Abrasion_indicator!$L$23*Abrasion_indicator!L13))/('Indicator 0'!L13+Abrasion_indicator!L13))*'Wellbeing Base'!L13)*'Ecosystem Area'!$C29/10000</f>
        <v>463.53299432203619</v>
      </c>
      <c r="K33" s="93">
        <f>(((('Indicator 0'!$P$20*'Indicator 0'!M13)+(Abrasion_indicator!$L$23*Abrasion_indicator!M13))/('Indicator 0'!M13+Abrasion_indicator!M13))*'Wellbeing Base'!M13)*'Ecosystem Area'!$C29/10000</f>
        <v>0</v>
      </c>
      <c r="L33" s="93">
        <f>(((('Indicator 0'!$P$20*'Indicator 0'!N13)+(Abrasion_indicator!$L$23*Abrasion_indicator!N13))/('Indicator 0'!N13+Abrasion_indicator!N13))*'Wellbeing Base'!N13)*'Ecosystem Area'!$C29/10000</f>
        <v>0</v>
      </c>
      <c r="M33" s="93">
        <f>(((('Indicator 0'!$P$20*'Indicator 0'!O13)+(Abrasion_indicator!$L$23*Abrasion_indicator!O13))/('Indicator 0'!O13+Abrasion_indicator!O13))*'Wellbeing Base'!O13)*'Ecosystem Area'!$C29/10000</f>
        <v>0</v>
      </c>
      <c r="N33" s="93">
        <f>(((('Indicator 0'!$P$20*'Indicator 0'!P13)+(Abrasion_indicator!$L$23*Abrasion_indicator!P13))/('Indicator 0'!P13+Abrasion_indicator!P13))*'Wellbeing Base'!P13)*'Ecosystem Area'!$C29/10000</f>
        <v>551.17054551164358</v>
      </c>
      <c r="O33" s="93">
        <f>(((('Indicator 0'!$P$20*'Indicator 0'!Q13)+(Abrasion_indicator!$L$23*Abrasion_indicator!Q13))/('Indicator 0'!Q13+Abrasion_indicator!Q13))*'Wellbeing Base'!Q13)*'Ecosystem Area'!$C29/10000</f>
        <v>546.89875519653242</v>
      </c>
      <c r="P33" s="94">
        <f t="shared" si="2"/>
        <v>4023.0929280825412</v>
      </c>
      <c r="R33" s="73"/>
      <c r="S33" s="68"/>
      <c r="T33" s="53"/>
      <c r="U33" s="53"/>
      <c r="V33" s="53"/>
      <c r="W33" s="53"/>
      <c r="X33" s="53"/>
      <c r="Y33" s="53"/>
      <c r="Z33" s="53"/>
      <c r="AA33" s="53"/>
      <c r="AB33" s="53"/>
      <c r="AC33" s="53"/>
      <c r="AD33" s="53"/>
      <c r="AE33" s="53"/>
      <c r="AF33" s="70"/>
    </row>
    <row r="34" spans="1:32">
      <c r="B34" s="102"/>
      <c r="C34" s="80" t="s">
        <v>44</v>
      </c>
      <c r="D34" s="93">
        <f>(((('Indicator 0'!$P$20*'Indicator 0'!F14)+(Abrasion_indicator!$L$23*Abrasion_indicator!F14))/('Indicator 0'!F14+Abrasion_indicator!F14))*'Wellbeing Base'!F14)*'Ecosystem Area'!$C30/10000</f>
        <v>0</v>
      </c>
      <c r="E34" s="93">
        <f>(((('Indicator 0'!$P$20*'Indicator 0'!G14)+(Abrasion_indicator!$L$23*Abrasion_indicator!G14))/('Indicator 0'!G14+Abrasion_indicator!G14))*'Wellbeing Base'!G14)*'Ecosystem Area'!$C30/10000</f>
        <v>1.1095799671236257</v>
      </c>
      <c r="F34" s="93">
        <f>(((('Indicator 0'!$P$20*'Indicator 0'!H14)+(Abrasion_indicator!$L$23*Abrasion_indicator!H14))/('Indicator 0'!H14+Abrasion_indicator!H14))*'Wellbeing Base'!H14)*'Ecosystem Area'!$C30/10000</f>
        <v>0.66753183959816476</v>
      </c>
      <c r="G34" s="93">
        <f>(((('Indicator 0'!$P$20*'Indicator 0'!I14)+(Abrasion_indicator!$L$23*Abrasion_indicator!I14))/('Indicator 0'!I14+Abrasion_indicator!I14))*'Wellbeing Base'!I14)*'Ecosystem Area'!$C30/10000</f>
        <v>0.66536546481477921</v>
      </c>
      <c r="H34" s="93">
        <f>(((('Indicator 0'!$P$20*'Indicator 0'!J14)+(Abrasion_indicator!$L$23*Abrasion_indicator!J14))/('Indicator 0'!J14+Abrasion_indicator!J14))*'Wellbeing Base'!J14)*'Ecosystem Area'!$C30/10000</f>
        <v>0.39063363130478124</v>
      </c>
      <c r="I34" s="93">
        <f>(((('Indicator 0'!$P$20*'Indicator 0'!K14)+(Abrasion_indicator!$L$23*Abrasion_indicator!K14))/('Indicator 0'!K14+Abrasion_indicator!K14))*'Wellbeing Base'!K14)*'Ecosystem Area'!$C30/10000</f>
        <v>0.56149155764910497</v>
      </c>
      <c r="J34" s="93">
        <f>(((('Indicator 0'!$P$20*'Indicator 0'!L14)+(Abrasion_indicator!$L$23*Abrasion_indicator!L14))/('Indicator 0'!L14+Abrasion_indicator!L14))*'Wellbeing Base'!L14)*'Ecosystem Area'!$C30/10000</f>
        <v>0.639250957088912</v>
      </c>
      <c r="K34" s="93">
        <f>(((('Indicator 0'!$P$20*'Indicator 0'!M14)+(Abrasion_indicator!$L$23*Abrasion_indicator!M14))/('Indicator 0'!M14+Abrasion_indicator!M14))*'Wellbeing Base'!M14)*'Ecosystem Area'!$C30/10000</f>
        <v>11.520943912713632</v>
      </c>
      <c r="L34" s="93">
        <f>(((('Indicator 0'!$P$20*'Indicator 0'!N14)+(Abrasion_indicator!$L$23*Abrasion_indicator!N14))/('Indicator 0'!N14+Abrasion_indicator!N14))*'Wellbeing Base'!N14)*'Ecosystem Area'!$C30/10000</f>
        <v>33.456297317025886</v>
      </c>
      <c r="M34" s="93">
        <f>(((('Indicator 0'!$P$20*'Indicator 0'!O14)+(Abrasion_indicator!$L$23*Abrasion_indicator!O14))/('Indicator 0'!O14+Abrasion_indicator!O14))*'Wellbeing Base'!O14)*'Ecosystem Area'!$C30/10000</f>
        <v>6.7192122649798636</v>
      </c>
      <c r="N34" s="93">
        <f>(((('Indicator 0'!$P$20*'Indicator 0'!P14)+(Abrasion_indicator!$L$23*Abrasion_indicator!P14))/('Indicator 0'!P14+Abrasion_indicator!P14))*'Wellbeing Base'!P14)*'Ecosystem Area'!$C30/10000</f>
        <v>0.76011050573188055</v>
      </c>
      <c r="O34" s="93">
        <f>(((('Indicator 0'!$P$20*'Indicator 0'!Q14)+(Abrasion_indicator!$L$23*Abrasion_indicator!Q14))/('Indicator 0'!Q14+Abrasion_indicator!Q14))*'Wellbeing Base'!Q14)*'Ecosystem Area'!$C30/10000</f>
        <v>0.7542193478620679</v>
      </c>
      <c r="P34" s="94">
        <f t="shared" si="2"/>
        <v>57.2446367658927</v>
      </c>
      <c r="R34" s="73"/>
      <c r="S34" s="68"/>
      <c r="T34" s="53"/>
      <c r="U34" s="53"/>
      <c r="V34" s="53"/>
      <c r="W34" s="53"/>
      <c r="X34" s="53"/>
      <c r="Y34" s="53"/>
      <c r="Z34" s="53"/>
      <c r="AA34" s="53"/>
      <c r="AB34" s="53"/>
      <c r="AC34" s="53"/>
      <c r="AD34" s="53"/>
      <c r="AE34" s="53"/>
      <c r="AF34" s="70"/>
    </row>
    <row r="35" spans="1:32">
      <c r="B35" s="102"/>
      <c r="C35" s="80" t="s">
        <v>45</v>
      </c>
      <c r="D35" s="93">
        <f>(((('Indicator 0'!$P$20*'Indicator 0'!F15)+(Abrasion_indicator!$L$23*Abrasion_indicator!F15))/('Indicator 0'!F15+Abrasion_indicator!F15))*'Wellbeing Base'!F15)*'Ecosystem Area'!$C31/10000</f>
        <v>0</v>
      </c>
      <c r="E35" s="93">
        <f>(((('Indicator 0'!$P$20*'Indicator 0'!G15)+(Abrasion_indicator!$L$23*Abrasion_indicator!G15))/('Indicator 0'!G15+Abrasion_indicator!G15))*'Wellbeing Base'!G15)*'Ecosystem Area'!$C31/10000</f>
        <v>31.938874796109758</v>
      </c>
      <c r="F35" s="93">
        <f>(((('Indicator 0'!$P$20*'Indicator 0'!H15)+(Abrasion_indicator!$L$23*Abrasion_indicator!H15))/('Indicator 0'!H15+Abrasion_indicator!H15))*'Wellbeing Base'!H15)*'Ecosystem Area'!$C31/10000</f>
        <v>19.21467265005802</v>
      </c>
      <c r="G35" s="93">
        <f>(((('Indicator 0'!$P$20*'Indicator 0'!I15)+(Abrasion_indicator!$L$23*Abrasion_indicator!I15))/('Indicator 0'!I15+Abrasion_indicator!I15))*'Wellbeing Base'!I15)*'Ecosystem Area'!$C31/10000</f>
        <v>19.152314302739111</v>
      </c>
      <c r="H35" s="93">
        <f>(((('Indicator 0'!$P$20*'Indicator 0'!J15)+(Abrasion_indicator!$L$23*Abrasion_indicator!J15))/('Indicator 0'!J15+Abrasion_indicator!J15))*'Wellbeing Base'!J15)*'Ecosystem Area'!$C31/10000</f>
        <v>11.244253691544008</v>
      </c>
      <c r="I35" s="93">
        <f>(((('Indicator 0'!$P$20*'Indicator 0'!K15)+(Abrasion_indicator!$L$23*Abrasion_indicator!K15))/('Indicator 0'!K15+Abrasion_indicator!K15))*'Wellbeing Base'!K15)*'Ecosystem Area'!$C31/10000</f>
        <v>16.162339885530148</v>
      </c>
      <c r="J35" s="93">
        <f>(((('Indicator 0'!$P$20*'Indicator 0'!L15)+(Abrasion_indicator!$L$23*Abrasion_indicator!L15))/('Indicator 0'!L15+Abrasion_indicator!L15))*'Wellbeing Base'!L15)*'Ecosystem Area'!$C31/10000</f>
        <v>0</v>
      </c>
      <c r="K35" s="93">
        <f>(((('Indicator 0'!$P$20*'Indicator 0'!M15)+(Abrasion_indicator!$L$23*Abrasion_indicator!M15))/('Indicator 0'!M15+Abrasion_indicator!M15))*'Wellbeing Base'!M15)*'Ecosystem Area'!$C31/10000</f>
        <v>0</v>
      </c>
      <c r="L35" s="93">
        <f>(((('Indicator 0'!$P$20*'Indicator 0'!N15)+(Abrasion_indicator!$L$23*Abrasion_indicator!N15))/('Indicator 0'!N15+Abrasion_indicator!N15))*'Wellbeing Base'!N15)*'Ecosystem Area'!$C31/10000</f>
        <v>0</v>
      </c>
      <c r="M35" s="93">
        <f>(((('Indicator 0'!$P$20*'Indicator 0'!O15)+(Abrasion_indicator!$L$23*Abrasion_indicator!O15))/('Indicator 0'!O15+Abrasion_indicator!O15))*'Wellbeing Base'!O15)*'Ecosystem Area'!$C31/10000</f>
        <v>0</v>
      </c>
      <c r="N35" s="93">
        <f>(((('Indicator 0'!$P$20*'Indicator 0'!P15)+(Abrasion_indicator!$L$23*Abrasion_indicator!P15))/('Indicator 0'!P15+Abrasion_indicator!P15))*'Wellbeing Base'!P15)*'Ecosystem Area'!$C31/10000</f>
        <v>21.879517468859753</v>
      </c>
      <c r="O35" s="93">
        <f>(((('Indicator 0'!$P$20*'Indicator 0'!Q15)+(Abrasion_indicator!$L$23*Abrasion_indicator!Q15))/('Indicator 0'!Q15+Abrasion_indicator!Q15))*'Wellbeing Base'!Q15)*'Ecosystem Area'!$C31/10000</f>
        <v>21.709942531331077</v>
      </c>
      <c r="P35" s="94">
        <f t="shared" si="2"/>
        <v>141.30191532617187</v>
      </c>
      <c r="R35" s="73"/>
      <c r="S35" s="68"/>
      <c r="T35" s="53"/>
      <c r="U35" s="53"/>
      <c r="V35" s="53"/>
      <c r="W35" s="53"/>
      <c r="X35" s="53"/>
      <c r="Y35" s="53"/>
      <c r="Z35" s="53"/>
      <c r="AA35" s="53"/>
      <c r="AB35" s="53"/>
      <c r="AC35" s="53"/>
      <c r="AD35" s="53"/>
      <c r="AE35" s="53"/>
      <c r="AF35" s="70"/>
    </row>
    <row r="36" spans="1:32">
      <c r="B36" s="102"/>
      <c r="C36" s="80" t="s">
        <v>46</v>
      </c>
      <c r="D36" s="93">
        <f>(((('Indicator 0'!$P$20*'Indicator 0'!F16)+(Abrasion_indicator!$L$23*Abrasion_indicator!F16))/('Indicator 0'!F16+Abrasion_indicator!F16))*'Wellbeing Base'!F16)*'Ecosystem Area'!$C32/10000</f>
        <v>0</v>
      </c>
      <c r="E36" s="93">
        <f>(((('Indicator 0'!$P$20*'Indicator 0'!G16)+(Abrasion_indicator!$L$23*Abrasion_indicator!G16))/('Indicator 0'!G16+Abrasion_indicator!G16))*'Wellbeing Base'!G16)*'Ecosystem Area'!$C32/10000</f>
        <v>3.9587727558584382</v>
      </c>
      <c r="F36" s="93">
        <f>(((('Indicator 0'!$P$20*'Indicator 0'!H16)+(Abrasion_indicator!$L$23*Abrasion_indicator!H16))/('Indicator 0'!H16+Abrasion_indicator!H16))*'Wellbeing Base'!H16)*'Ecosystem Area'!$C32/10000</f>
        <v>3.5724421924087189</v>
      </c>
      <c r="G36" s="93">
        <f>(((('Indicator 0'!$P$20*'Indicator 0'!I16)+(Abrasion_indicator!$L$23*Abrasion_indicator!I16))/('Indicator 0'!I16+Abrasion_indicator!I16))*'Wellbeing Base'!I16)*'Ecosystem Area'!$C32/10000</f>
        <v>7.1216967307711672</v>
      </c>
      <c r="H36" s="93">
        <f>(((('Indicator 0'!$P$20*'Indicator 0'!J16)+(Abrasion_indicator!$L$23*Abrasion_indicator!J16))/('Indicator 0'!J16+Abrasion_indicator!J16))*'Wellbeing Base'!J16)*'Ecosystem Area'!$C32/10000</f>
        <v>1.3937073694113657</v>
      </c>
      <c r="I36" s="93">
        <f>(((('Indicator 0'!$P$20*'Indicator 0'!K16)+(Abrasion_indicator!$L$23*Abrasion_indicator!K16))/('Indicator 0'!K16+Abrasion_indicator!K16))*'Wellbeing Base'!K16)*'Ecosystem Area'!$C32/10000</f>
        <v>3.0049445018749177</v>
      </c>
      <c r="J36" s="93">
        <f>(((('Indicator 0'!$P$20*'Indicator 0'!L16)+(Abrasion_indicator!$L$23*Abrasion_indicator!L16))/('Indicator 0'!L16+Abrasion_indicator!L16))*'Wellbeing Base'!L16)*'Ecosystem Area'!$C32/10000</f>
        <v>3.4210908831207196</v>
      </c>
      <c r="K36" s="93">
        <f>(((('Indicator 0'!$P$20*'Indicator 0'!M16)+(Abrasion_indicator!$L$23*Abrasion_indicator!M16))/('Indicator 0'!M16+Abrasion_indicator!M16))*'Wellbeing Base'!M16)*'Ecosystem Area'!$C32/10000</f>
        <v>61.656843447240618</v>
      </c>
      <c r="L36" s="93">
        <f>(((('Indicator 0'!$P$20*'Indicator 0'!N16)+(Abrasion_indicator!$L$23*Abrasion_indicator!N16))/('Indicator 0'!N16+Abrasion_indicator!N16))*'Wellbeing Base'!N16)*'Ecosystem Area'!$C32/10000</f>
        <v>79.577186716208473</v>
      </c>
      <c r="M36" s="93">
        <f>(((('Indicator 0'!$P$20*'Indicator 0'!O16)+(Abrasion_indicator!$L$23*Abrasion_indicator!O16))/('Indicator 0'!O16+Abrasion_indicator!O16))*'Wellbeing Base'!O16)*'Ecosystem Area'!$C32/10000</f>
        <v>47.945772713231548</v>
      </c>
      <c r="N36" s="93">
        <f>(((('Indicator 0'!$P$20*'Indicator 0'!P16)+(Abrasion_indicator!$L$23*Abrasion_indicator!P16))/('Indicator 0'!P16+Abrasion_indicator!P16))*'Wellbeing Base'!P16)*'Ecosystem Area'!$C32/10000</f>
        <v>2.7119314071014435</v>
      </c>
      <c r="O36" s="93">
        <f>(((('Indicator 0'!$P$20*'Indicator 0'!Q16)+(Abrasion_indicator!$L$23*Abrasion_indicator!Q16))/('Indicator 0'!Q16+Abrasion_indicator!Q16))*'Wellbeing Base'!Q16)*'Ecosystem Area'!$C32/10000</f>
        <v>5.3818257263561549</v>
      </c>
      <c r="P36" s="94">
        <f t="shared" si="2"/>
        <v>219.7462144435836</v>
      </c>
      <c r="R36" s="73"/>
      <c r="S36" s="68"/>
      <c r="T36" s="53"/>
      <c r="U36" s="53"/>
      <c r="V36" s="53"/>
      <c r="W36" s="53"/>
      <c r="X36" s="53"/>
      <c r="Y36" s="53"/>
      <c r="Z36" s="53"/>
      <c r="AA36" s="53"/>
      <c r="AB36" s="53"/>
      <c r="AC36" s="53"/>
      <c r="AD36" s="53"/>
      <c r="AE36" s="53"/>
      <c r="AF36" s="70"/>
    </row>
    <row r="37" spans="1:32">
      <c r="B37" s="80"/>
      <c r="C37" s="80"/>
      <c r="D37" s="94">
        <f t="shared" ref="D37:P37" si="3">SUM(D24:D36)</f>
        <v>1249.9999999999998</v>
      </c>
      <c r="E37" s="94">
        <f t="shared" si="3"/>
        <v>1250</v>
      </c>
      <c r="F37" s="94">
        <f t="shared" si="3"/>
        <v>617.28395061728372</v>
      </c>
      <c r="G37" s="94">
        <f t="shared" si="3"/>
        <v>740.74074074074076</v>
      </c>
      <c r="H37" s="94">
        <f t="shared" si="3"/>
        <v>432.09876543209879</v>
      </c>
      <c r="I37" s="94">
        <f t="shared" si="3"/>
        <v>617.28395061728384</v>
      </c>
      <c r="J37" s="94">
        <f t="shared" si="3"/>
        <v>617.28395061728395</v>
      </c>
      <c r="K37" s="94">
        <f t="shared" si="3"/>
        <v>740.74074074074065</v>
      </c>
      <c r="L37" s="94">
        <f t="shared" si="3"/>
        <v>1234.5679012345679</v>
      </c>
      <c r="M37" s="94">
        <f t="shared" si="3"/>
        <v>833.33333333333348</v>
      </c>
      <c r="N37" s="94">
        <f t="shared" si="3"/>
        <v>833.33333333333314</v>
      </c>
      <c r="O37" s="94">
        <f t="shared" si="3"/>
        <v>833.33333333333326</v>
      </c>
      <c r="P37" s="94">
        <f t="shared" si="3"/>
        <v>10000</v>
      </c>
      <c r="T37" s="70"/>
      <c r="U37" s="70"/>
      <c r="V37" s="70"/>
      <c r="W37" s="70"/>
      <c r="X37" s="70"/>
      <c r="Y37" s="70"/>
      <c r="Z37" s="70"/>
      <c r="AA37" s="70"/>
      <c r="AB37" s="70"/>
      <c r="AC37" s="70"/>
      <c r="AD37" s="70"/>
      <c r="AE37" s="70"/>
      <c r="AF37" s="70"/>
    </row>
    <row r="40" spans="1:32" ht="15" customHeight="1">
      <c r="A40" s="65"/>
      <c r="B40" s="76"/>
      <c r="C40" s="75"/>
      <c r="D40" s="74"/>
      <c r="E40" s="74"/>
      <c r="F40" s="74"/>
      <c r="G40" s="74"/>
      <c r="H40" s="74"/>
      <c r="I40" s="74"/>
      <c r="J40" s="74"/>
      <c r="K40" s="74"/>
      <c r="L40" s="74"/>
      <c r="M40" s="74"/>
      <c r="N40" s="74"/>
      <c r="O40" s="74"/>
      <c r="P40" s="65"/>
      <c r="Q40" s="65"/>
      <c r="R40" s="76"/>
      <c r="S40" s="75"/>
      <c r="T40" s="74"/>
      <c r="U40" s="74"/>
      <c r="V40" s="74"/>
      <c r="W40" s="74"/>
      <c r="X40" s="74"/>
      <c r="Y40" s="74"/>
      <c r="Z40" s="74"/>
      <c r="AA40" s="74"/>
      <c r="AB40" s="74"/>
      <c r="AC40" s="74"/>
      <c r="AD40" s="74"/>
      <c r="AE40" s="74"/>
    </row>
    <row r="41" spans="1:32">
      <c r="A41" s="65"/>
      <c r="B41" s="75"/>
      <c r="C41" s="75"/>
      <c r="D41" s="66"/>
      <c r="E41" s="66"/>
      <c r="F41" s="66"/>
      <c r="G41" s="66"/>
      <c r="H41" s="66"/>
      <c r="I41" s="66"/>
      <c r="J41" s="66"/>
      <c r="K41" s="66"/>
      <c r="L41" s="66"/>
      <c r="M41" s="66"/>
      <c r="N41" s="66"/>
      <c r="O41" s="66"/>
      <c r="P41" s="65"/>
      <c r="Q41" s="65"/>
      <c r="R41" s="75"/>
      <c r="S41" s="75"/>
      <c r="T41" s="66"/>
      <c r="U41" s="66"/>
      <c r="V41" s="66"/>
      <c r="W41" s="66"/>
      <c r="X41" s="66"/>
      <c r="Y41" s="66"/>
      <c r="Z41" s="66"/>
      <c r="AA41" s="66"/>
      <c r="AB41" s="66"/>
      <c r="AC41" s="66"/>
      <c r="AD41" s="66"/>
      <c r="AE41" s="66"/>
    </row>
    <row r="42" spans="1:32">
      <c r="A42" s="65"/>
      <c r="B42" s="75"/>
      <c r="C42" s="75"/>
      <c r="D42" s="59"/>
      <c r="E42" s="59"/>
      <c r="F42" s="59"/>
      <c r="G42" s="59"/>
      <c r="H42" s="59"/>
      <c r="I42" s="59"/>
      <c r="J42" s="59"/>
      <c r="K42" s="59"/>
      <c r="L42" s="59"/>
      <c r="M42" s="59"/>
      <c r="N42" s="59"/>
      <c r="O42" s="59"/>
      <c r="P42" s="65"/>
      <c r="Q42" s="65"/>
      <c r="R42" s="75"/>
      <c r="S42" s="75"/>
      <c r="T42" s="59"/>
      <c r="U42" s="59"/>
      <c r="V42" s="59"/>
      <c r="W42" s="59"/>
      <c r="X42" s="59"/>
      <c r="Y42" s="59"/>
      <c r="Z42" s="59"/>
      <c r="AA42" s="59"/>
      <c r="AB42" s="59"/>
      <c r="AC42" s="59"/>
      <c r="AD42" s="59"/>
      <c r="AE42" s="59"/>
    </row>
    <row r="43" spans="1:32" ht="15" customHeight="1">
      <c r="A43" s="65"/>
      <c r="B43" s="73"/>
      <c r="C43" s="68"/>
      <c r="D43" s="53"/>
      <c r="E43" s="53"/>
      <c r="F43" s="53"/>
      <c r="G43" s="53"/>
      <c r="H43" s="53"/>
      <c r="I43" s="53"/>
      <c r="J43" s="53"/>
      <c r="K43" s="53"/>
      <c r="L43" s="53"/>
      <c r="M43" s="53"/>
      <c r="N43" s="53"/>
      <c r="O43" s="53"/>
      <c r="P43" s="70"/>
      <c r="Q43" s="65"/>
      <c r="R43" s="73"/>
      <c r="S43" s="68"/>
      <c r="T43" s="53"/>
      <c r="U43" s="53"/>
      <c r="V43" s="53"/>
      <c r="W43" s="53"/>
      <c r="X43" s="53"/>
      <c r="Y43" s="53"/>
      <c r="Z43" s="53"/>
      <c r="AA43" s="53"/>
      <c r="AB43" s="53"/>
      <c r="AC43" s="53"/>
      <c r="AD43" s="53"/>
      <c r="AE43" s="53"/>
      <c r="AF43" s="70"/>
    </row>
    <row r="44" spans="1:32">
      <c r="A44" s="65"/>
      <c r="B44" s="73"/>
      <c r="C44" s="68"/>
      <c r="D44" s="53"/>
      <c r="E44" s="53"/>
      <c r="F44" s="53"/>
      <c r="G44" s="53"/>
      <c r="H44" s="53"/>
      <c r="I44" s="53"/>
      <c r="J44" s="53"/>
      <c r="K44" s="53"/>
      <c r="L44" s="53"/>
      <c r="M44" s="53"/>
      <c r="N44" s="53"/>
      <c r="O44" s="53"/>
      <c r="P44" s="70"/>
      <c r="Q44" s="65"/>
      <c r="R44" s="73"/>
      <c r="S44" s="68"/>
      <c r="T44" s="53"/>
      <c r="U44" s="53"/>
      <c r="V44" s="53"/>
      <c r="W44" s="53"/>
      <c r="X44" s="53"/>
      <c r="Y44" s="53"/>
      <c r="Z44" s="53"/>
      <c r="AA44" s="53"/>
      <c r="AB44" s="53"/>
      <c r="AC44" s="53"/>
      <c r="AD44" s="53"/>
      <c r="AE44" s="53"/>
      <c r="AF44" s="70"/>
    </row>
    <row r="45" spans="1:32">
      <c r="A45" s="65"/>
      <c r="B45" s="73"/>
      <c r="C45" s="68"/>
      <c r="D45" s="53"/>
      <c r="E45" s="53"/>
      <c r="F45" s="53"/>
      <c r="G45" s="53"/>
      <c r="H45" s="53"/>
      <c r="I45" s="53"/>
      <c r="J45" s="53"/>
      <c r="K45" s="53"/>
      <c r="L45" s="53"/>
      <c r="M45" s="53"/>
      <c r="N45" s="53"/>
      <c r="O45" s="53"/>
      <c r="P45" s="70"/>
      <c r="Q45" s="65"/>
      <c r="R45" s="73"/>
      <c r="S45" s="68"/>
      <c r="T45" s="53"/>
      <c r="U45" s="53"/>
      <c r="V45" s="53"/>
      <c r="W45" s="53"/>
      <c r="X45" s="53"/>
      <c r="Y45" s="53"/>
      <c r="Z45" s="53"/>
      <c r="AA45" s="53"/>
      <c r="AB45" s="53"/>
      <c r="AC45" s="53"/>
      <c r="AD45" s="53"/>
      <c r="AE45" s="53"/>
      <c r="AF45" s="70"/>
    </row>
    <row r="46" spans="1:32" ht="15" customHeight="1">
      <c r="A46" s="65"/>
      <c r="B46" s="73"/>
      <c r="C46" s="68"/>
      <c r="D46" s="53"/>
      <c r="E46" s="53"/>
      <c r="F46" s="53"/>
      <c r="G46" s="53"/>
      <c r="H46" s="53"/>
      <c r="I46" s="53"/>
      <c r="J46" s="53"/>
      <c r="K46" s="53"/>
      <c r="L46" s="53"/>
      <c r="M46" s="53"/>
      <c r="N46" s="53"/>
      <c r="O46" s="53"/>
      <c r="P46" s="70"/>
      <c r="Q46" s="65"/>
      <c r="R46" s="73"/>
      <c r="S46" s="68"/>
      <c r="T46" s="53"/>
      <c r="U46" s="53"/>
      <c r="V46" s="53"/>
      <c r="W46" s="53"/>
      <c r="X46" s="53"/>
      <c r="Y46" s="53"/>
      <c r="Z46" s="53"/>
      <c r="AA46" s="53"/>
      <c r="AB46" s="53"/>
      <c r="AC46" s="53"/>
      <c r="AD46" s="53"/>
      <c r="AE46" s="53"/>
      <c r="AF46" s="70"/>
    </row>
    <row r="47" spans="1:32">
      <c r="A47" s="65"/>
      <c r="B47" s="73"/>
      <c r="C47" s="68"/>
      <c r="D47" s="53"/>
      <c r="E47" s="53"/>
      <c r="F47" s="53"/>
      <c r="G47" s="53"/>
      <c r="H47" s="53"/>
      <c r="I47" s="53"/>
      <c r="J47" s="53"/>
      <c r="K47" s="53"/>
      <c r="L47" s="53"/>
      <c r="M47" s="53"/>
      <c r="N47" s="53"/>
      <c r="O47" s="53"/>
      <c r="P47" s="70"/>
      <c r="Q47" s="65"/>
      <c r="R47" s="73"/>
      <c r="S47" s="68"/>
      <c r="T47" s="53"/>
      <c r="U47" s="53"/>
      <c r="V47" s="53"/>
      <c r="W47" s="53"/>
      <c r="X47" s="53"/>
      <c r="Y47" s="53"/>
      <c r="Z47" s="53"/>
      <c r="AA47" s="53"/>
      <c r="AB47" s="53"/>
      <c r="AC47" s="53"/>
      <c r="AD47" s="53"/>
      <c r="AE47" s="53"/>
      <c r="AF47" s="70"/>
    </row>
    <row r="48" spans="1:32">
      <c r="A48" s="65"/>
      <c r="B48" s="73"/>
      <c r="C48" s="68"/>
      <c r="D48" s="53"/>
      <c r="E48" s="53"/>
      <c r="F48" s="53"/>
      <c r="G48" s="53"/>
      <c r="H48" s="53"/>
      <c r="I48" s="53"/>
      <c r="J48" s="53"/>
      <c r="K48" s="53"/>
      <c r="L48" s="53"/>
      <c r="M48" s="53"/>
      <c r="N48" s="53"/>
      <c r="O48" s="53"/>
      <c r="P48" s="70"/>
      <c r="Q48" s="65"/>
      <c r="R48" s="73"/>
      <c r="S48" s="68"/>
      <c r="T48" s="53"/>
      <c r="U48" s="53"/>
      <c r="V48" s="53"/>
      <c r="W48" s="53"/>
      <c r="X48" s="53"/>
      <c r="Y48" s="53"/>
      <c r="Z48" s="53"/>
      <c r="AA48" s="53"/>
      <c r="AB48" s="53"/>
      <c r="AC48" s="53"/>
      <c r="AD48" s="53"/>
      <c r="AE48" s="53"/>
      <c r="AF48" s="70"/>
    </row>
    <row r="49" spans="1:32" ht="15" customHeight="1">
      <c r="A49" s="65"/>
      <c r="B49" s="73"/>
      <c r="C49" s="68"/>
      <c r="D49" s="53"/>
      <c r="E49" s="53"/>
      <c r="F49" s="53"/>
      <c r="G49" s="53"/>
      <c r="H49" s="53"/>
      <c r="I49" s="53"/>
      <c r="J49" s="53"/>
      <c r="K49" s="53"/>
      <c r="L49" s="53"/>
      <c r="M49" s="53"/>
      <c r="N49" s="53"/>
      <c r="O49" s="53"/>
      <c r="P49" s="70"/>
      <c r="Q49" s="65"/>
      <c r="R49" s="73"/>
      <c r="S49" s="68"/>
      <c r="T49" s="53"/>
      <c r="U49" s="53"/>
      <c r="V49" s="53"/>
      <c r="W49" s="53"/>
      <c r="X49" s="53"/>
      <c r="Y49" s="53"/>
      <c r="Z49" s="53"/>
      <c r="AA49" s="53"/>
      <c r="AB49" s="53"/>
      <c r="AC49" s="53"/>
      <c r="AD49" s="53"/>
      <c r="AE49" s="53"/>
      <c r="AF49" s="70"/>
    </row>
    <row r="50" spans="1:32" ht="15" customHeight="1">
      <c r="A50" s="65"/>
      <c r="B50" s="73"/>
      <c r="C50" s="68"/>
      <c r="D50" s="53"/>
      <c r="E50" s="53"/>
      <c r="F50" s="53"/>
      <c r="G50" s="53"/>
      <c r="H50" s="53"/>
      <c r="I50" s="53"/>
      <c r="J50" s="53"/>
      <c r="K50" s="53"/>
      <c r="L50" s="53"/>
      <c r="M50" s="53"/>
      <c r="N50" s="53"/>
      <c r="O50" s="53"/>
      <c r="P50" s="70"/>
      <c r="Q50" s="65"/>
      <c r="R50" s="73"/>
      <c r="S50" s="68"/>
      <c r="T50" s="53"/>
      <c r="U50" s="53"/>
      <c r="V50" s="53"/>
      <c r="W50" s="53"/>
      <c r="X50" s="53"/>
      <c r="Y50" s="53"/>
      <c r="Z50" s="53"/>
      <c r="AA50" s="53"/>
      <c r="AB50" s="53"/>
      <c r="AC50" s="53"/>
      <c r="AD50" s="53"/>
      <c r="AE50" s="53"/>
      <c r="AF50" s="70"/>
    </row>
    <row r="51" spans="1:32">
      <c r="A51" s="65"/>
      <c r="B51" s="73"/>
      <c r="C51" s="68"/>
      <c r="D51" s="53"/>
      <c r="E51" s="53"/>
      <c r="F51" s="53"/>
      <c r="G51" s="53"/>
      <c r="H51" s="53"/>
      <c r="I51" s="53"/>
      <c r="J51" s="53"/>
      <c r="K51" s="53"/>
      <c r="L51" s="53"/>
      <c r="M51" s="53"/>
      <c r="N51" s="53"/>
      <c r="O51" s="53"/>
      <c r="P51" s="70"/>
      <c r="Q51" s="65"/>
      <c r="R51" s="73"/>
      <c r="S51" s="68"/>
      <c r="T51" s="53"/>
      <c r="U51" s="53"/>
      <c r="V51" s="53"/>
      <c r="W51" s="53"/>
      <c r="X51" s="53"/>
      <c r="Y51" s="53"/>
      <c r="Z51" s="53"/>
      <c r="AA51" s="53"/>
      <c r="AB51" s="53"/>
      <c r="AC51" s="53"/>
      <c r="AD51" s="53"/>
      <c r="AE51" s="53"/>
      <c r="AF51" s="70"/>
    </row>
    <row r="52" spans="1:32">
      <c r="A52" s="65"/>
      <c r="B52" s="73"/>
      <c r="C52" s="68"/>
      <c r="D52" s="53"/>
      <c r="E52" s="53"/>
      <c r="F52" s="53"/>
      <c r="G52" s="53"/>
      <c r="H52" s="53"/>
      <c r="I52" s="53"/>
      <c r="J52" s="53"/>
      <c r="K52" s="53"/>
      <c r="L52" s="53"/>
      <c r="M52" s="53"/>
      <c r="N52" s="53"/>
      <c r="O52" s="53"/>
      <c r="P52" s="70"/>
      <c r="Q52" s="65"/>
      <c r="R52" s="73"/>
      <c r="S52" s="68"/>
      <c r="T52" s="53"/>
      <c r="U52" s="53"/>
      <c r="V52" s="53"/>
      <c r="W52" s="53"/>
      <c r="X52" s="53"/>
      <c r="Y52" s="53"/>
      <c r="Z52" s="53"/>
      <c r="AA52" s="53"/>
      <c r="AB52" s="53"/>
      <c r="AC52" s="53"/>
      <c r="AD52" s="53"/>
      <c r="AE52" s="53"/>
      <c r="AF52" s="70"/>
    </row>
    <row r="53" spans="1:32" ht="15" customHeight="1">
      <c r="A53" s="65"/>
      <c r="B53" s="73"/>
      <c r="C53" s="68"/>
      <c r="D53" s="53"/>
      <c r="E53" s="53"/>
      <c r="F53" s="53"/>
      <c r="G53" s="53"/>
      <c r="H53" s="53"/>
      <c r="I53" s="53"/>
      <c r="J53" s="53"/>
      <c r="K53" s="53"/>
      <c r="L53" s="53"/>
      <c r="M53" s="53"/>
      <c r="N53" s="53"/>
      <c r="O53" s="53"/>
      <c r="P53" s="70"/>
      <c r="Q53" s="65"/>
      <c r="R53" s="73"/>
      <c r="S53" s="68"/>
      <c r="T53" s="53"/>
      <c r="U53" s="53"/>
      <c r="V53" s="53"/>
      <c r="W53" s="53"/>
      <c r="X53" s="53"/>
      <c r="Y53" s="53"/>
      <c r="Z53" s="53"/>
      <c r="AA53" s="53"/>
      <c r="AB53" s="53"/>
      <c r="AC53" s="53"/>
      <c r="AD53" s="53"/>
      <c r="AE53" s="53"/>
      <c r="AF53" s="70"/>
    </row>
    <row r="54" spans="1:32">
      <c r="A54" s="65"/>
      <c r="B54" s="73"/>
      <c r="C54" s="68"/>
      <c r="D54" s="53"/>
      <c r="E54" s="53"/>
      <c r="F54" s="53"/>
      <c r="G54" s="53"/>
      <c r="H54" s="53"/>
      <c r="I54" s="53"/>
      <c r="J54" s="53"/>
      <c r="K54" s="53"/>
      <c r="L54" s="53"/>
      <c r="M54" s="53"/>
      <c r="N54" s="53"/>
      <c r="O54" s="53"/>
      <c r="P54" s="70"/>
      <c r="Q54" s="65"/>
      <c r="R54" s="73"/>
      <c r="S54" s="68"/>
      <c r="T54" s="53"/>
      <c r="U54" s="53"/>
      <c r="V54" s="53"/>
      <c r="W54" s="53"/>
      <c r="X54" s="53"/>
      <c r="Y54" s="53"/>
      <c r="Z54" s="53"/>
      <c r="AA54" s="53"/>
      <c r="AB54" s="53"/>
      <c r="AC54" s="53"/>
      <c r="AD54" s="53"/>
      <c r="AE54" s="53"/>
      <c r="AF54" s="70"/>
    </row>
    <row r="55" spans="1:32">
      <c r="A55" s="65"/>
      <c r="B55" s="73"/>
      <c r="C55" s="68"/>
      <c r="D55" s="53"/>
      <c r="E55" s="53"/>
      <c r="F55" s="53"/>
      <c r="G55" s="53"/>
      <c r="H55" s="53"/>
      <c r="I55" s="53"/>
      <c r="J55" s="53"/>
      <c r="K55" s="53"/>
      <c r="L55" s="53"/>
      <c r="M55" s="53"/>
      <c r="N55" s="53"/>
      <c r="O55" s="53"/>
      <c r="P55" s="70"/>
      <c r="Q55" s="65"/>
      <c r="R55" s="73"/>
      <c r="S55" s="68"/>
      <c r="T55" s="53"/>
      <c r="U55" s="53"/>
      <c r="V55" s="53"/>
      <c r="W55" s="53"/>
      <c r="X55" s="53"/>
      <c r="Y55" s="53"/>
      <c r="Z55" s="53"/>
      <c r="AA55" s="53"/>
      <c r="AB55" s="53"/>
      <c r="AC55" s="53"/>
      <c r="AD55" s="53"/>
      <c r="AE55" s="53"/>
      <c r="AF55" s="70"/>
    </row>
    <row r="56" spans="1:32">
      <c r="A56" s="65"/>
      <c r="B56" s="65"/>
      <c r="C56" s="65"/>
      <c r="D56" s="70"/>
      <c r="E56" s="70"/>
      <c r="F56" s="70"/>
      <c r="G56" s="70"/>
      <c r="H56" s="70"/>
      <c r="I56" s="70"/>
      <c r="J56" s="70"/>
      <c r="K56" s="70"/>
      <c r="L56" s="70"/>
      <c r="M56" s="70"/>
      <c r="N56" s="70"/>
      <c r="O56" s="70"/>
      <c r="P56" s="70"/>
      <c r="Q56" s="65"/>
      <c r="T56" s="70"/>
      <c r="U56" s="70"/>
      <c r="V56" s="70"/>
      <c r="W56" s="70"/>
      <c r="X56" s="70"/>
      <c r="Y56" s="70"/>
      <c r="Z56" s="70"/>
      <c r="AA56" s="70"/>
      <c r="AB56" s="70"/>
      <c r="AC56" s="70"/>
      <c r="AD56" s="70"/>
      <c r="AE56" s="70"/>
      <c r="AF56" s="70"/>
    </row>
    <row r="57" spans="1:32">
      <c r="B57" s="65"/>
      <c r="C57" s="65"/>
      <c r="D57" s="72"/>
      <c r="E57" s="65"/>
      <c r="F57" s="65"/>
      <c r="G57" s="65"/>
      <c r="H57" s="65"/>
      <c r="I57" s="65"/>
      <c r="J57" s="65"/>
      <c r="K57" s="65"/>
      <c r="L57" s="65"/>
      <c r="M57" s="65"/>
      <c r="N57" s="65"/>
      <c r="O57" s="65"/>
      <c r="P57" s="65"/>
      <c r="Q57" s="65"/>
      <c r="S57" s="72"/>
    </row>
    <row r="58" spans="1:32" s="65" customFormat="1" ht="15" customHeight="1">
      <c r="B58" s="76"/>
      <c r="C58" s="75"/>
      <c r="D58" s="74"/>
      <c r="E58" s="74"/>
      <c r="F58" s="74"/>
      <c r="G58" s="74"/>
      <c r="H58" s="74"/>
      <c r="I58" s="74"/>
      <c r="J58" s="74"/>
      <c r="K58" s="74"/>
      <c r="L58" s="74"/>
      <c r="M58" s="74"/>
      <c r="N58" s="74"/>
      <c r="O58" s="74"/>
      <c r="R58" s="76"/>
      <c r="S58" s="75"/>
      <c r="T58" s="74"/>
      <c r="U58" s="74"/>
      <c r="V58" s="74"/>
      <c r="W58" s="74"/>
      <c r="X58" s="74"/>
      <c r="Y58" s="74"/>
      <c r="Z58" s="74"/>
      <c r="AA58" s="74"/>
      <c r="AB58" s="74"/>
      <c r="AC58" s="74"/>
      <c r="AD58" s="74"/>
      <c r="AE58" s="74"/>
    </row>
    <row r="59" spans="1:32" s="65" customFormat="1">
      <c r="B59" s="75"/>
      <c r="C59" s="75"/>
      <c r="D59" s="66"/>
      <c r="E59" s="66"/>
      <c r="F59" s="66"/>
      <c r="G59" s="66"/>
      <c r="H59" s="66"/>
      <c r="I59" s="66"/>
      <c r="J59" s="66"/>
      <c r="K59" s="66"/>
      <c r="L59" s="66"/>
      <c r="M59" s="66"/>
      <c r="N59" s="66"/>
      <c r="O59" s="66"/>
      <c r="R59" s="75"/>
      <c r="S59" s="75"/>
      <c r="T59" s="66"/>
      <c r="U59" s="66"/>
      <c r="V59" s="66"/>
      <c r="W59" s="66"/>
      <c r="X59" s="66"/>
      <c r="Y59" s="66"/>
      <c r="Z59" s="66"/>
      <c r="AA59" s="66"/>
      <c r="AB59" s="66"/>
      <c r="AC59" s="66"/>
      <c r="AD59" s="66"/>
      <c r="AE59" s="66"/>
    </row>
    <row r="60" spans="1:32" s="65" customFormat="1">
      <c r="B60" s="75"/>
      <c r="C60" s="75"/>
      <c r="D60" s="59"/>
      <c r="E60" s="59"/>
      <c r="F60" s="59"/>
      <c r="G60" s="59"/>
      <c r="H60" s="59"/>
      <c r="I60" s="59"/>
      <c r="J60" s="59"/>
      <c r="K60" s="59"/>
      <c r="L60" s="59"/>
      <c r="M60" s="59"/>
      <c r="N60" s="59"/>
      <c r="O60" s="59"/>
      <c r="R60" s="75"/>
      <c r="S60" s="75"/>
      <c r="T60" s="59"/>
      <c r="U60" s="59"/>
      <c r="V60" s="59"/>
      <c r="W60" s="59"/>
      <c r="X60" s="59"/>
      <c r="Y60" s="59"/>
      <c r="Z60" s="59"/>
      <c r="AA60" s="59"/>
      <c r="AB60" s="59"/>
      <c r="AC60" s="59"/>
      <c r="AD60" s="59"/>
      <c r="AE60" s="59"/>
    </row>
    <row r="61" spans="1:32" s="65" customFormat="1" ht="15" customHeight="1">
      <c r="B61" s="73"/>
      <c r="C61" s="68"/>
      <c r="D61" s="53"/>
      <c r="E61" s="53"/>
      <c r="F61" s="53"/>
      <c r="G61" s="53"/>
      <c r="H61" s="53"/>
      <c r="I61" s="53"/>
      <c r="J61" s="53"/>
      <c r="K61" s="53"/>
      <c r="L61" s="53"/>
      <c r="M61" s="53"/>
      <c r="N61" s="53"/>
      <c r="O61" s="53"/>
      <c r="P61" s="70"/>
      <c r="R61" s="73"/>
      <c r="S61" s="68"/>
      <c r="T61" s="53"/>
      <c r="U61" s="53"/>
      <c r="V61" s="53"/>
      <c r="W61" s="53"/>
      <c r="X61" s="53"/>
      <c r="Y61" s="53"/>
      <c r="Z61" s="53"/>
      <c r="AA61" s="53"/>
      <c r="AB61" s="53"/>
      <c r="AC61" s="53"/>
      <c r="AD61" s="53"/>
      <c r="AE61" s="53"/>
      <c r="AF61" s="70"/>
    </row>
    <row r="62" spans="1:32" s="65" customFormat="1">
      <c r="B62" s="73"/>
      <c r="C62" s="68"/>
      <c r="D62" s="53"/>
      <c r="E62" s="53"/>
      <c r="F62" s="53"/>
      <c r="G62" s="53"/>
      <c r="H62" s="53"/>
      <c r="I62" s="53"/>
      <c r="J62" s="53"/>
      <c r="K62" s="53"/>
      <c r="L62" s="53"/>
      <c r="M62" s="53"/>
      <c r="N62" s="53"/>
      <c r="O62" s="53"/>
      <c r="P62" s="70"/>
      <c r="R62" s="73"/>
      <c r="S62" s="68"/>
      <c r="T62" s="53"/>
      <c r="U62" s="53"/>
      <c r="V62" s="53"/>
      <c r="W62" s="53"/>
      <c r="X62" s="53"/>
      <c r="Y62" s="53"/>
      <c r="Z62" s="53"/>
      <c r="AA62" s="53"/>
      <c r="AB62" s="53"/>
      <c r="AC62" s="53"/>
      <c r="AD62" s="53"/>
      <c r="AE62" s="53"/>
      <c r="AF62" s="70"/>
    </row>
    <row r="63" spans="1:32" s="65" customFormat="1">
      <c r="B63" s="73"/>
      <c r="C63" s="68"/>
      <c r="D63" s="53"/>
      <c r="E63" s="53"/>
      <c r="F63" s="53"/>
      <c r="G63" s="53"/>
      <c r="H63" s="53"/>
      <c r="I63" s="53"/>
      <c r="J63" s="53"/>
      <c r="K63" s="53"/>
      <c r="L63" s="53"/>
      <c r="M63" s="53"/>
      <c r="N63" s="53"/>
      <c r="O63" s="53"/>
      <c r="P63" s="70"/>
      <c r="R63" s="73"/>
      <c r="S63" s="68"/>
      <c r="T63" s="53"/>
      <c r="U63" s="53"/>
      <c r="V63" s="53"/>
      <c r="W63" s="53"/>
      <c r="X63" s="53"/>
      <c r="Y63" s="53"/>
      <c r="Z63" s="53"/>
      <c r="AA63" s="53"/>
      <c r="AB63" s="53"/>
      <c r="AC63" s="53"/>
      <c r="AD63" s="53"/>
      <c r="AE63" s="53"/>
      <c r="AF63" s="70"/>
    </row>
    <row r="64" spans="1:32" s="65" customFormat="1" ht="15" customHeight="1">
      <c r="B64" s="73"/>
      <c r="C64" s="68"/>
      <c r="D64" s="53"/>
      <c r="E64" s="53"/>
      <c r="F64" s="53"/>
      <c r="G64" s="53"/>
      <c r="H64" s="53"/>
      <c r="I64" s="53"/>
      <c r="J64" s="53"/>
      <c r="K64" s="53"/>
      <c r="L64" s="53"/>
      <c r="M64" s="53"/>
      <c r="N64" s="53"/>
      <c r="O64" s="53"/>
      <c r="P64" s="70"/>
      <c r="R64" s="73"/>
      <c r="S64" s="68"/>
      <c r="T64" s="53"/>
      <c r="U64" s="53"/>
      <c r="V64" s="53"/>
      <c r="W64" s="53"/>
      <c r="X64" s="53"/>
      <c r="Y64" s="53"/>
      <c r="Z64" s="53"/>
      <c r="AA64" s="53"/>
      <c r="AB64" s="53"/>
      <c r="AC64" s="53"/>
      <c r="AD64" s="53"/>
      <c r="AE64" s="53"/>
      <c r="AF64" s="70"/>
    </row>
    <row r="65" spans="2:32" s="65" customFormat="1">
      <c r="B65" s="73"/>
      <c r="C65" s="68"/>
      <c r="D65" s="53"/>
      <c r="E65" s="53"/>
      <c r="F65" s="53"/>
      <c r="G65" s="53"/>
      <c r="H65" s="53"/>
      <c r="I65" s="53"/>
      <c r="J65" s="53"/>
      <c r="K65" s="53"/>
      <c r="L65" s="53"/>
      <c r="M65" s="53"/>
      <c r="N65" s="53"/>
      <c r="O65" s="53"/>
      <c r="P65" s="70"/>
      <c r="R65" s="73"/>
      <c r="S65" s="68"/>
      <c r="T65" s="53"/>
      <c r="U65" s="53"/>
      <c r="V65" s="53"/>
      <c r="W65" s="53"/>
      <c r="X65" s="53"/>
      <c r="Y65" s="53"/>
      <c r="Z65" s="53"/>
      <c r="AA65" s="53"/>
      <c r="AB65" s="53"/>
      <c r="AC65" s="53"/>
      <c r="AD65" s="53"/>
      <c r="AE65" s="53"/>
      <c r="AF65" s="70"/>
    </row>
    <row r="66" spans="2:32" s="65" customFormat="1">
      <c r="B66" s="73"/>
      <c r="C66" s="68"/>
      <c r="D66" s="53"/>
      <c r="E66" s="53"/>
      <c r="F66" s="53"/>
      <c r="G66" s="53"/>
      <c r="H66" s="53"/>
      <c r="I66" s="53"/>
      <c r="J66" s="53"/>
      <c r="K66" s="53"/>
      <c r="L66" s="53"/>
      <c r="M66" s="53"/>
      <c r="N66" s="53"/>
      <c r="O66" s="53"/>
      <c r="P66" s="70"/>
      <c r="R66" s="73"/>
      <c r="S66" s="68"/>
      <c r="T66" s="53"/>
      <c r="U66" s="53"/>
      <c r="V66" s="53"/>
      <c r="W66" s="53"/>
      <c r="X66" s="53"/>
      <c r="Y66" s="53"/>
      <c r="Z66" s="53"/>
      <c r="AA66" s="53"/>
      <c r="AB66" s="53"/>
      <c r="AC66" s="53"/>
      <c r="AD66" s="53"/>
      <c r="AE66" s="53"/>
      <c r="AF66" s="70"/>
    </row>
    <row r="67" spans="2:32" s="65" customFormat="1" ht="15" customHeight="1">
      <c r="B67" s="73"/>
      <c r="C67" s="68"/>
      <c r="D67" s="53"/>
      <c r="E67" s="53"/>
      <c r="F67" s="53"/>
      <c r="G67" s="53"/>
      <c r="H67" s="53"/>
      <c r="I67" s="53"/>
      <c r="J67" s="53"/>
      <c r="K67" s="53"/>
      <c r="L67" s="53"/>
      <c r="M67" s="53"/>
      <c r="N67" s="53"/>
      <c r="O67" s="53"/>
      <c r="P67" s="70"/>
      <c r="R67" s="73"/>
      <c r="S67" s="68"/>
      <c r="T67" s="53"/>
      <c r="U67" s="53"/>
      <c r="V67" s="53"/>
      <c r="W67" s="53"/>
      <c r="X67" s="53"/>
      <c r="Y67" s="53"/>
      <c r="Z67" s="53"/>
      <c r="AA67" s="53"/>
      <c r="AB67" s="53"/>
      <c r="AC67" s="53"/>
      <c r="AD67" s="53"/>
      <c r="AE67" s="53"/>
      <c r="AF67" s="70"/>
    </row>
    <row r="68" spans="2:32" s="65" customFormat="1" ht="15" customHeight="1">
      <c r="B68" s="73"/>
      <c r="C68" s="68"/>
      <c r="D68" s="53"/>
      <c r="E68" s="53"/>
      <c r="F68" s="53"/>
      <c r="G68" s="53"/>
      <c r="H68" s="53"/>
      <c r="I68" s="53"/>
      <c r="J68" s="53"/>
      <c r="K68" s="53"/>
      <c r="L68" s="53"/>
      <c r="M68" s="53"/>
      <c r="N68" s="53"/>
      <c r="O68" s="53"/>
      <c r="P68" s="70"/>
      <c r="R68" s="73"/>
      <c r="S68" s="68"/>
      <c r="T68" s="53"/>
      <c r="U68" s="53"/>
      <c r="V68" s="53"/>
      <c r="W68" s="53"/>
      <c r="X68" s="53"/>
      <c r="Y68" s="53"/>
      <c r="Z68" s="53"/>
      <c r="AA68" s="53"/>
      <c r="AB68" s="53"/>
      <c r="AC68" s="53"/>
      <c r="AD68" s="53"/>
      <c r="AE68" s="53"/>
      <c r="AF68" s="70"/>
    </row>
    <row r="69" spans="2:32" s="65" customFormat="1">
      <c r="B69" s="73"/>
      <c r="C69" s="68"/>
      <c r="D69" s="53"/>
      <c r="E69" s="53"/>
      <c r="F69" s="53"/>
      <c r="G69" s="53"/>
      <c r="H69" s="53"/>
      <c r="I69" s="53"/>
      <c r="J69" s="53"/>
      <c r="K69" s="53"/>
      <c r="L69" s="53"/>
      <c r="M69" s="53"/>
      <c r="N69" s="53"/>
      <c r="O69" s="53"/>
      <c r="P69" s="70"/>
      <c r="R69" s="73"/>
      <c r="S69" s="68"/>
      <c r="T69" s="53"/>
      <c r="U69" s="53"/>
      <c r="V69" s="53"/>
      <c r="W69" s="53"/>
      <c r="X69" s="53"/>
      <c r="Y69" s="53"/>
      <c r="Z69" s="53"/>
      <c r="AA69" s="53"/>
      <c r="AB69" s="53"/>
      <c r="AC69" s="53"/>
      <c r="AD69" s="53"/>
      <c r="AE69" s="53"/>
      <c r="AF69" s="70"/>
    </row>
    <row r="70" spans="2:32" s="65" customFormat="1">
      <c r="B70" s="73"/>
      <c r="C70" s="68"/>
      <c r="D70" s="53"/>
      <c r="E70" s="53"/>
      <c r="F70" s="53"/>
      <c r="G70" s="53"/>
      <c r="H70" s="53"/>
      <c r="I70" s="53"/>
      <c r="J70" s="53"/>
      <c r="K70" s="53"/>
      <c r="L70" s="53"/>
      <c r="M70" s="53"/>
      <c r="N70" s="53"/>
      <c r="O70" s="53"/>
      <c r="P70" s="70"/>
      <c r="R70" s="73"/>
      <c r="S70" s="68"/>
      <c r="T70" s="53"/>
      <c r="U70" s="53"/>
      <c r="V70" s="53"/>
      <c r="W70" s="53"/>
      <c r="X70" s="53"/>
      <c r="Y70" s="53"/>
      <c r="Z70" s="53"/>
      <c r="AA70" s="53"/>
      <c r="AB70" s="53"/>
      <c r="AC70" s="53"/>
      <c r="AD70" s="53"/>
      <c r="AE70" s="53"/>
      <c r="AF70" s="70"/>
    </row>
    <row r="71" spans="2:32" s="65" customFormat="1" ht="15" customHeight="1">
      <c r="B71" s="73"/>
      <c r="C71" s="68"/>
      <c r="D71" s="53"/>
      <c r="E71" s="53"/>
      <c r="F71" s="53"/>
      <c r="G71" s="53"/>
      <c r="H71" s="53"/>
      <c r="I71" s="53"/>
      <c r="J71" s="53"/>
      <c r="K71" s="53"/>
      <c r="L71" s="53"/>
      <c r="M71" s="53"/>
      <c r="N71" s="53"/>
      <c r="O71" s="53"/>
      <c r="P71" s="70"/>
      <c r="R71" s="73"/>
      <c r="S71" s="68"/>
      <c r="T71" s="53"/>
      <c r="U71" s="53"/>
      <c r="V71" s="53"/>
      <c r="W71" s="53"/>
      <c r="X71" s="53"/>
      <c r="Y71" s="53"/>
      <c r="Z71" s="53"/>
      <c r="AA71" s="53"/>
      <c r="AB71" s="53"/>
      <c r="AC71" s="53"/>
      <c r="AD71" s="53"/>
      <c r="AE71" s="53"/>
      <c r="AF71" s="70"/>
    </row>
    <row r="72" spans="2:32" s="65" customFormat="1">
      <c r="B72" s="73"/>
      <c r="C72" s="68"/>
      <c r="D72" s="53"/>
      <c r="E72" s="53"/>
      <c r="F72" s="53"/>
      <c r="G72" s="53"/>
      <c r="H72" s="53"/>
      <c r="I72" s="53"/>
      <c r="J72" s="53"/>
      <c r="K72" s="53"/>
      <c r="L72" s="53"/>
      <c r="M72" s="53"/>
      <c r="N72" s="53"/>
      <c r="O72" s="53"/>
      <c r="P72" s="70"/>
      <c r="R72" s="73"/>
      <c r="S72" s="68"/>
      <c r="T72" s="53"/>
      <c r="U72" s="53"/>
      <c r="V72" s="53"/>
      <c r="W72" s="53"/>
      <c r="X72" s="53"/>
      <c r="Y72" s="53"/>
      <c r="Z72" s="53"/>
      <c r="AA72" s="53"/>
      <c r="AB72" s="53"/>
      <c r="AC72" s="53"/>
      <c r="AD72" s="53"/>
      <c r="AE72" s="53"/>
      <c r="AF72" s="70"/>
    </row>
    <row r="73" spans="2:32" s="65" customFormat="1">
      <c r="B73" s="73"/>
      <c r="C73" s="68"/>
      <c r="D73" s="53"/>
      <c r="E73" s="53"/>
      <c r="F73" s="53"/>
      <c r="G73" s="53"/>
      <c r="H73" s="53"/>
      <c r="I73" s="53"/>
      <c r="J73" s="53"/>
      <c r="K73" s="53"/>
      <c r="L73" s="53"/>
      <c r="M73" s="53"/>
      <c r="N73" s="53"/>
      <c r="O73" s="53"/>
      <c r="P73" s="70"/>
      <c r="R73" s="73"/>
      <c r="S73" s="68"/>
      <c r="T73" s="53"/>
      <c r="U73" s="53"/>
      <c r="V73" s="53"/>
      <c r="W73" s="53"/>
      <c r="X73" s="53"/>
      <c r="Y73" s="53"/>
      <c r="Z73" s="53"/>
      <c r="AA73" s="53"/>
      <c r="AB73" s="53"/>
      <c r="AC73" s="53"/>
      <c r="AD73" s="53"/>
      <c r="AE73" s="53"/>
      <c r="AF73" s="70"/>
    </row>
    <row r="74" spans="2:32" s="65" customFormat="1">
      <c r="D74" s="70"/>
      <c r="E74" s="70"/>
      <c r="F74" s="70"/>
      <c r="G74" s="70"/>
      <c r="H74" s="70"/>
      <c r="I74" s="70"/>
      <c r="J74" s="70"/>
      <c r="K74" s="70"/>
      <c r="L74" s="70"/>
      <c r="M74" s="70"/>
      <c r="N74" s="70"/>
      <c r="O74" s="70"/>
      <c r="P74" s="70"/>
      <c r="T74" s="70"/>
      <c r="U74" s="70"/>
      <c r="V74" s="70"/>
      <c r="W74" s="70"/>
      <c r="X74" s="70"/>
      <c r="Y74" s="70"/>
      <c r="Z74" s="70"/>
      <c r="AA74" s="70"/>
      <c r="AB74" s="70"/>
      <c r="AC74" s="70"/>
      <c r="AD74" s="70"/>
      <c r="AE74" s="70"/>
      <c r="AF74" s="70"/>
    </row>
    <row r="75" spans="2:32">
      <c r="B75" s="65"/>
      <c r="C75" s="65"/>
      <c r="D75" s="65"/>
      <c r="E75" s="65"/>
      <c r="F75" s="65"/>
      <c r="G75" s="65"/>
      <c r="H75" s="65"/>
      <c r="I75" s="65"/>
      <c r="J75" s="65"/>
      <c r="K75" s="65"/>
      <c r="L75" s="65"/>
      <c r="M75" s="65"/>
      <c r="N75" s="65"/>
      <c r="O75" s="65"/>
      <c r="P75" s="65"/>
      <c r="Q75" s="65"/>
    </row>
    <row r="76" spans="2:32" ht="14.45" customHeight="1">
      <c r="B76" s="76"/>
      <c r="C76" s="75"/>
      <c r="D76" s="74"/>
      <c r="E76" s="74"/>
      <c r="F76" s="74"/>
      <c r="G76" s="74"/>
      <c r="H76" s="74"/>
      <c r="I76" s="74"/>
      <c r="J76" s="74"/>
      <c r="K76" s="74"/>
      <c r="L76" s="74"/>
      <c r="M76" s="74"/>
      <c r="N76" s="74"/>
      <c r="O76" s="74"/>
      <c r="P76" s="65"/>
      <c r="Q76" s="65"/>
      <c r="R76" s="76"/>
      <c r="S76" s="75"/>
      <c r="T76" s="74"/>
      <c r="U76" s="74"/>
      <c r="V76" s="74"/>
      <c r="W76" s="74"/>
      <c r="X76" s="74"/>
      <c r="Y76" s="74"/>
      <c r="Z76" s="74"/>
      <c r="AA76" s="74"/>
      <c r="AB76" s="74"/>
      <c r="AC76" s="74"/>
      <c r="AD76" s="74"/>
      <c r="AE76" s="74"/>
    </row>
    <row r="77" spans="2:32">
      <c r="B77" s="75"/>
      <c r="C77" s="75"/>
      <c r="D77" s="66"/>
      <c r="E77" s="66"/>
      <c r="F77" s="66"/>
      <c r="G77" s="66"/>
      <c r="H77" s="66"/>
      <c r="I77" s="66"/>
      <c r="J77" s="66"/>
      <c r="K77" s="66"/>
      <c r="L77" s="66"/>
      <c r="M77" s="66"/>
      <c r="N77" s="66"/>
      <c r="O77" s="66"/>
      <c r="P77" s="65"/>
      <c r="Q77" s="65"/>
      <c r="R77" s="75"/>
      <c r="S77" s="75"/>
      <c r="T77" s="66"/>
      <c r="U77" s="66"/>
      <c r="V77" s="66"/>
      <c r="W77" s="66"/>
      <c r="X77" s="66"/>
      <c r="Y77" s="66"/>
      <c r="Z77" s="66"/>
      <c r="AA77" s="66"/>
      <c r="AB77" s="66"/>
      <c r="AC77" s="66"/>
      <c r="AD77" s="66"/>
      <c r="AE77" s="66"/>
    </row>
    <row r="78" spans="2:32">
      <c r="B78" s="75"/>
      <c r="C78" s="75"/>
      <c r="D78" s="59"/>
      <c r="E78" s="59"/>
      <c r="F78" s="59"/>
      <c r="G78" s="59"/>
      <c r="H78" s="59"/>
      <c r="I78" s="59"/>
      <c r="J78" s="59"/>
      <c r="K78" s="59"/>
      <c r="L78" s="59"/>
      <c r="M78" s="59"/>
      <c r="N78" s="59"/>
      <c r="O78" s="59"/>
      <c r="P78" s="65"/>
      <c r="Q78" s="65"/>
      <c r="R78" s="75"/>
      <c r="S78" s="75"/>
      <c r="T78" s="59"/>
      <c r="U78" s="59"/>
      <c r="V78" s="59"/>
      <c r="W78" s="59"/>
      <c r="X78" s="59"/>
      <c r="Y78" s="59"/>
      <c r="Z78" s="59"/>
      <c r="AA78" s="59"/>
      <c r="AB78" s="59"/>
      <c r="AC78" s="59"/>
      <c r="AD78" s="59"/>
      <c r="AE78" s="59"/>
    </row>
    <row r="79" spans="2:32">
      <c r="B79" s="73"/>
      <c r="C79" s="68"/>
      <c r="D79" s="53"/>
      <c r="E79" s="53"/>
      <c r="F79" s="53"/>
      <c r="G79" s="53"/>
      <c r="H79" s="53"/>
      <c r="I79" s="53"/>
      <c r="J79" s="53"/>
      <c r="K79" s="53"/>
      <c r="L79" s="53"/>
      <c r="M79" s="53"/>
      <c r="N79" s="53"/>
      <c r="O79" s="53"/>
      <c r="P79" s="70"/>
      <c r="Q79" s="65"/>
      <c r="R79" s="73"/>
      <c r="S79" s="68"/>
      <c r="T79" s="53"/>
      <c r="U79" s="53"/>
      <c r="V79" s="53"/>
      <c r="W79" s="53"/>
      <c r="X79" s="53"/>
      <c r="Y79" s="53"/>
      <c r="Z79" s="53"/>
      <c r="AA79" s="53"/>
      <c r="AB79" s="53"/>
      <c r="AC79" s="53"/>
      <c r="AD79" s="53"/>
      <c r="AE79" s="53"/>
      <c r="AF79" s="70"/>
    </row>
    <row r="80" spans="2:32">
      <c r="B80" s="73"/>
      <c r="C80" s="68"/>
      <c r="D80" s="53"/>
      <c r="E80" s="53"/>
      <c r="F80" s="53"/>
      <c r="G80" s="53"/>
      <c r="H80" s="53"/>
      <c r="I80" s="53"/>
      <c r="J80" s="53"/>
      <c r="K80" s="53"/>
      <c r="L80" s="53"/>
      <c r="M80" s="53"/>
      <c r="N80" s="53"/>
      <c r="O80" s="53"/>
      <c r="P80" s="70"/>
      <c r="Q80" s="65"/>
      <c r="R80" s="73"/>
      <c r="S80" s="68"/>
      <c r="T80" s="53"/>
      <c r="U80" s="53"/>
      <c r="V80" s="53"/>
      <c r="W80" s="53"/>
      <c r="X80" s="53"/>
      <c r="Y80" s="53"/>
      <c r="Z80" s="53"/>
      <c r="AA80" s="53"/>
      <c r="AB80" s="53"/>
      <c r="AC80" s="53"/>
      <c r="AD80" s="53"/>
      <c r="AE80" s="53"/>
      <c r="AF80" s="70"/>
    </row>
    <row r="81" spans="2:32">
      <c r="B81" s="73"/>
      <c r="C81" s="68"/>
      <c r="D81" s="53"/>
      <c r="E81" s="53"/>
      <c r="F81" s="53"/>
      <c r="G81" s="53"/>
      <c r="H81" s="53"/>
      <c r="I81" s="53"/>
      <c r="J81" s="53"/>
      <c r="K81" s="53"/>
      <c r="L81" s="53"/>
      <c r="M81" s="53"/>
      <c r="N81" s="53"/>
      <c r="O81" s="53"/>
      <c r="P81" s="70"/>
      <c r="Q81" s="65"/>
      <c r="R81" s="73"/>
      <c r="S81" s="68"/>
      <c r="T81" s="53"/>
      <c r="U81" s="53"/>
      <c r="V81" s="53"/>
      <c r="W81" s="53"/>
      <c r="X81" s="53"/>
      <c r="Y81" s="53"/>
      <c r="Z81" s="53"/>
      <c r="AA81" s="53"/>
      <c r="AB81" s="53"/>
      <c r="AC81" s="53"/>
      <c r="AD81" s="53"/>
      <c r="AE81" s="53"/>
      <c r="AF81" s="70"/>
    </row>
    <row r="82" spans="2:32">
      <c r="B82" s="73"/>
      <c r="C82" s="68"/>
      <c r="D82" s="53"/>
      <c r="E82" s="53"/>
      <c r="F82" s="53"/>
      <c r="G82" s="53"/>
      <c r="H82" s="53"/>
      <c r="I82" s="53"/>
      <c r="J82" s="53"/>
      <c r="K82" s="53"/>
      <c r="L82" s="53"/>
      <c r="M82" s="53"/>
      <c r="N82" s="53"/>
      <c r="O82" s="53"/>
      <c r="P82" s="70"/>
      <c r="Q82" s="65"/>
      <c r="R82" s="73"/>
      <c r="S82" s="68"/>
      <c r="T82" s="53"/>
      <c r="U82" s="53"/>
      <c r="V82" s="53"/>
      <c r="W82" s="53"/>
      <c r="X82" s="53"/>
      <c r="Y82" s="53"/>
      <c r="Z82" s="53"/>
      <c r="AA82" s="53"/>
      <c r="AB82" s="53"/>
      <c r="AC82" s="53"/>
      <c r="AD82" s="53"/>
      <c r="AE82" s="53"/>
      <c r="AF82" s="70"/>
    </row>
    <row r="83" spans="2:32">
      <c r="B83" s="73"/>
      <c r="C83" s="68"/>
      <c r="D83" s="53"/>
      <c r="E83" s="53"/>
      <c r="F83" s="53"/>
      <c r="G83" s="53"/>
      <c r="H83" s="53"/>
      <c r="I83" s="53"/>
      <c r="J83" s="53"/>
      <c r="K83" s="53"/>
      <c r="L83" s="53"/>
      <c r="M83" s="53"/>
      <c r="N83" s="53"/>
      <c r="O83" s="53"/>
      <c r="P83" s="70"/>
      <c r="Q83" s="65"/>
      <c r="R83" s="73"/>
      <c r="S83" s="68"/>
      <c r="T83" s="53"/>
      <c r="U83" s="53"/>
      <c r="V83" s="53"/>
      <c r="W83" s="53"/>
      <c r="X83" s="53"/>
      <c r="Y83" s="53"/>
      <c r="Z83" s="53"/>
      <c r="AA83" s="53"/>
      <c r="AB83" s="53"/>
      <c r="AC83" s="53"/>
      <c r="AD83" s="53"/>
      <c r="AE83" s="53"/>
      <c r="AF83" s="70"/>
    </row>
    <row r="84" spans="2:32">
      <c r="B84" s="73"/>
      <c r="C84" s="68"/>
      <c r="D84" s="53"/>
      <c r="E84" s="53"/>
      <c r="F84" s="53"/>
      <c r="G84" s="53"/>
      <c r="H84" s="53"/>
      <c r="I84" s="53"/>
      <c r="J84" s="53"/>
      <c r="K84" s="53"/>
      <c r="L84" s="53"/>
      <c r="M84" s="53"/>
      <c r="N84" s="53"/>
      <c r="O84" s="53"/>
      <c r="P84" s="70"/>
      <c r="Q84" s="65"/>
      <c r="R84" s="73"/>
      <c r="S84" s="68"/>
      <c r="T84" s="53"/>
      <c r="U84" s="53"/>
      <c r="V84" s="53"/>
      <c r="W84" s="53"/>
      <c r="X84" s="53"/>
      <c r="Y84" s="53"/>
      <c r="Z84" s="53"/>
      <c r="AA84" s="53"/>
      <c r="AB84" s="53"/>
      <c r="AC84" s="53"/>
      <c r="AD84" s="53"/>
      <c r="AE84" s="53"/>
      <c r="AF84" s="70"/>
    </row>
    <row r="85" spans="2:32">
      <c r="B85" s="73"/>
      <c r="C85" s="68"/>
      <c r="D85" s="53"/>
      <c r="E85" s="53"/>
      <c r="F85" s="53"/>
      <c r="G85" s="53"/>
      <c r="H85" s="53"/>
      <c r="I85" s="53"/>
      <c r="J85" s="53"/>
      <c r="K85" s="53"/>
      <c r="L85" s="53"/>
      <c r="M85" s="53"/>
      <c r="N85" s="53"/>
      <c r="O85" s="53"/>
      <c r="P85" s="70"/>
      <c r="Q85" s="65"/>
      <c r="R85" s="73"/>
      <c r="S85" s="68"/>
      <c r="T85" s="53"/>
      <c r="U85" s="53"/>
      <c r="V85" s="53"/>
      <c r="W85" s="53"/>
      <c r="X85" s="53"/>
      <c r="Y85" s="53"/>
      <c r="Z85" s="53"/>
      <c r="AA85" s="53"/>
      <c r="AB85" s="53"/>
      <c r="AC85" s="53"/>
      <c r="AD85" s="53"/>
      <c r="AE85" s="53"/>
      <c r="AF85" s="70"/>
    </row>
    <row r="86" spans="2:32">
      <c r="B86" s="73"/>
      <c r="C86" s="68"/>
      <c r="D86" s="53"/>
      <c r="E86" s="53"/>
      <c r="F86" s="53"/>
      <c r="G86" s="53"/>
      <c r="H86" s="53"/>
      <c r="I86" s="53"/>
      <c r="J86" s="53"/>
      <c r="K86" s="53"/>
      <c r="L86" s="53"/>
      <c r="M86" s="53"/>
      <c r="N86" s="53"/>
      <c r="O86" s="53"/>
      <c r="P86" s="70"/>
      <c r="Q86" s="65"/>
      <c r="R86" s="73"/>
      <c r="S86" s="68"/>
      <c r="T86" s="53"/>
      <c r="U86" s="53"/>
      <c r="V86" s="53"/>
      <c r="W86" s="53"/>
      <c r="X86" s="53"/>
      <c r="Y86" s="53"/>
      <c r="Z86" s="53"/>
      <c r="AA86" s="53"/>
      <c r="AB86" s="53"/>
      <c r="AC86" s="53"/>
      <c r="AD86" s="53"/>
      <c r="AE86" s="53"/>
      <c r="AF86" s="70"/>
    </row>
    <row r="87" spans="2:32">
      <c r="B87" s="73"/>
      <c r="C87" s="68"/>
      <c r="D87" s="53"/>
      <c r="E87" s="53"/>
      <c r="F87" s="53"/>
      <c r="G87" s="53"/>
      <c r="H87" s="53"/>
      <c r="I87" s="53"/>
      <c r="J87" s="53"/>
      <c r="K87" s="53"/>
      <c r="L87" s="53"/>
      <c r="M87" s="53"/>
      <c r="N87" s="53"/>
      <c r="O87" s="53"/>
      <c r="P87" s="70"/>
      <c r="Q87" s="65"/>
      <c r="R87" s="73"/>
      <c r="S87" s="68"/>
      <c r="T87" s="53"/>
      <c r="U87" s="53"/>
      <c r="V87" s="53"/>
      <c r="W87" s="53"/>
      <c r="X87" s="53"/>
      <c r="Y87" s="53"/>
      <c r="Z87" s="53"/>
      <c r="AA87" s="53"/>
      <c r="AB87" s="53"/>
      <c r="AC87" s="53"/>
      <c r="AD87" s="53"/>
      <c r="AE87" s="53"/>
      <c r="AF87" s="70"/>
    </row>
    <row r="88" spans="2:32">
      <c r="B88" s="73"/>
      <c r="C88" s="68"/>
      <c r="D88" s="53"/>
      <c r="E88" s="53"/>
      <c r="F88" s="53"/>
      <c r="G88" s="53"/>
      <c r="H88" s="53"/>
      <c r="I88" s="53"/>
      <c r="J88" s="53"/>
      <c r="K88" s="53"/>
      <c r="L88" s="53"/>
      <c r="M88" s="53"/>
      <c r="N88" s="53"/>
      <c r="O88" s="53"/>
      <c r="P88" s="70"/>
      <c r="Q88" s="65"/>
      <c r="R88" s="73"/>
      <c r="S88" s="68"/>
      <c r="T88" s="53"/>
      <c r="U88" s="53"/>
      <c r="V88" s="53"/>
      <c r="W88" s="53"/>
      <c r="X88" s="53"/>
      <c r="Y88" s="53"/>
      <c r="Z88" s="53"/>
      <c r="AA88" s="53"/>
      <c r="AB88" s="53"/>
      <c r="AC88" s="53"/>
      <c r="AD88" s="53"/>
      <c r="AE88" s="53"/>
      <c r="AF88" s="70"/>
    </row>
    <row r="89" spans="2:32">
      <c r="B89" s="73"/>
      <c r="C89" s="68"/>
      <c r="D89" s="53"/>
      <c r="E89" s="53"/>
      <c r="F89" s="53"/>
      <c r="G89" s="53"/>
      <c r="H89" s="53"/>
      <c r="I89" s="53"/>
      <c r="J89" s="53"/>
      <c r="K89" s="53"/>
      <c r="L89" s="53"/>
      <c r="M89" s="53"/>
      <c r="N89" s="53"/>
      <c r="O89" s="53"/>
      <c r="P89" s="70"/>
      <c r="Q89" s="65"/>
      <c r="R89" s="73"/>
      <c r="S89" s="68"/>
      <c r="T89" s="53"/>
      <c r="U89" s="53"/>
      <c r="V89" s="53"/>
      <c r="W89" s="53"/>
      <c r="X89" s="53"/>
      <c r="Y89" s="53"/>
      <c r="Z89" s="53"/>
      <c r="AA89" s="53"/>
      <c r="AB89" s="53"/>
      <c r="AC89" s="53"/>
      <c r="AD89" s="53"/>
      <c r="AE89" s="53"/>
      <c r="AF89" s="70"/>
    </row>
    <row r="90" spans="2:32">
      <c r="B90" s="73"/>
      <c r="C90" s="68"/>
      <c r="D90" s="53"/>
      <c r="E90" s="53"/>
      <c r="F90" s="53"/>
      <c r="G90" s="53"/>
      <c r="H90" s="53"/>
      <c r="I90" s="53"/>
      <c r="J90" s="53"/>
      <c r="K90" s="53"/>
      <c r="L90" s="53"/>
      <c r="M90" s="53"/>
      <c r="N90" s="53"/>
      <c r="O90" s="53"/>
      <c r="P90" s="70"/>
      <c r="Q90" s="65"/>
      <c r="R90" s="73"/>
      <c r="S90" s="68"/>
      <c r="T90" s="53"/>
      <c r="U90" s="53"/>
      <c r="V90" s="53"/>
      <c r="W90" s="53"/>
      <c r="X90" s="53"/>
      <c r="Y90" s="53"/>
      <c r="Z90" s="53"/>
      <c r="AA90" s="53"/>
      <c r="AB90" s="53"/>
      <c r="AC90" s="53"/>
      <c r="AD90" s="53"/>
      <c r="AE90" s="53"/>
      <c r="AF90" s="70"/>
    </row>
    <row r="91" spans="2:32">
      <c r="B91" s="73"/>
      <c r="C91" s="68"/>
      <c r="D91" s="53"/>
      <c r="E91" s="53"/>
      <c r="F91" s="53"/>
      <c r="G91" s="53"/>
      <c r="H91" s="53"/>
      <c r="I91" s="53"/>
      <c r="J91" s="53"/>
      <c r="K91" s="53"/>
      <c r="L91" s="53"/>
      <c r="M91" s="53"/>
      <c r="N91" s="53"/>
      <c r="O91" s="53"/>
      <c r="P91" s="70"/>
      <c r="Q91" s="65"/>
      <c r="R91" s="73"/>
      <c r="S91" s="68"/>
      <c r="T91" s="53"/>
      <c r="U91" s="53"/>
      <c r="V91" s="53"/>
      <c r="W91" s="53"/>
      <c r="X91" s="53"/>
      <c r="Y91" s="53"/>
      <c r="Z91" s="53"/>
      <c r="AA91" s="53"/>
      <c r="AB91" s="53"/>
      <c r="AC91" s="53"/>
      <c r="AD91" s="53"/>
      <c r="AE91" s="53"/>
      <c r="AF91" s="70"/>
    </row>
    <row r="92" spans="2:32">
      <c r="B92" s="65"/>
      <c r="C92" s="65"/>
      <c r="D92" s="70"/>
      <c r="E92" s="70"/>
      <c r="F92" s="70"/>
      <c r="G92" s="70"/>
      <c r="H92" s="70"/>
      <c r="I92" s="70"/>
      <c r="J92" s="70"/>
      <c r="K92" s="70"/>
      <c r="L92" s="70"/>
      <c r="M92" s="70"/>
      <c r="N92" s="70"/>
      <c r="O92" s="70"/>
      <c r="P92" s="70"/>
      <c r="Q92" s="65"/>
      <c r="T92" s="70"/>
      <c r="U92" s="70"/>
      <c r="V92" s="70"/>
      <c r="W92" s="70"/>
      <c r="X92" s="70"/>
      <c r="Y92" s="70"/>
      <c r="Z92" s="70"/>
      <c r="AA92" s="70"/>
      <c r="AB92" s="70"/>
      <c r="AC92" s="70"/>
      <c r="AD92" s="70"/>
      <c r="AE92" s="70"/>
      <c r="AF92" s="70"/>
    </row>
    <row r="93" spans="2:32">
      <c r="B93" s="65"/>
      <c r="C93" s="65"/>
      <c r="D93" s="65"/>
      <c r="E93" s="65"/>
      <c r="F93" s="65"/>
      <c r="G93" s="65"/>
      <c r="H93" s="65"/>
      <c r="I93" s="65"/>
      <c r="J93" s="65"/>
      <c r="K93" s="65"/>
      <c r="L93" s="65"/>
      <c r="M93" s="65"/>
      <c r="N93" s="65"/>
      <c r="O93" s="65"/>
      <c r="P93" s="65"/>
      <c r="Q93" s="65"/>
    </row>
    <row r="94" spans="2:32" ht="14.45" customHeight="1">
      <c r="B94" s="76"/>
      <c r="C94" s="75"/>
      <c r="D94" s="74"/>
      <c r="E94" s="74"/>
      <c r="F94" s="74"/>
      <c r="G94" s="74"/>
      <c r="H94" s="74"/>
      <c r="I94" s="74"/>
      <c r="J94" s="74"/>
      <c r="K94" s="74"/>
      <c r="L94" s="74"/>
      <c r="M94" s="74"/>
      <c r="N94" s="74"/>
      <c r="O94" s="74"/>
      <c r="P94" s="65"/>
      <c r="Q94" s="65"/>
      <c r="R94" s="76"/>
      <c r="S94" s="75"/>
      <c r="T94" s="74"/>
      <c r="U94" s="74"/>
      <c r="V94" s="74"/>
      <c r="W94" s="74"/>
      <c r="X94" s="74"/>
      <c r="Y94" s="74"/>
      <c r="Z94" s="74"/>
      <c r="AA94" s="74"/>
      <c r="AB94" s="74"/>
      <c r="AC94" s="74"/>
      <c r="AD94" s="74"/>
      <c r="AE94" s="74"/>
    </row>
    <row r="95" spans="2:32">
      <c r="B95" s="75"/>
      <c r="C95" s="75"/>
      <c r="D95" s="66"/>
      <c r="E95" s="66"/>
      <c r="F95" s="66"/>
      <c r="G95" s="66"/>
      <c r="H95" s="66"/>
      <c r="I95" s="66"/>
      <c r="J95" s="66"/>
      <c r="K95" s="66"/>
      <c r="L95" s="66"/>
      <c r="M95" s="66"/>
      <c r="N95" s="66"/>
      <c r="O95" s="66"/>
      <c r="P95" s="65"/>
      <c r="Q95" s="65"/>
      <c r="R95" s="75"/>
      <c r="S95" s="75"/>
      <c r="T95" s="66"/>
      <c r="U95" s="66"/>
      <c r="V95" s="66"/>
      <c r="W95" s="66"/>
      <c r="X95" s="66"/>
      <c r="Y95" s="66"/>
      <c r="Z95" s="66"/>
      <c r="AA95" s="66"/>
      <c r="AB95" s="66"/>
      <c r="AC95" s="66"/>
      <c r="AD95" s="66"/>
      <c r="AE95" s="66"/>
    </row>
    <row r="96" spans="2:32">
      <c r="B96" s="75"/>
      <c r="C96" s="75"/>
      <c r="D96" s="59"/>
      <c r="E96" s="59"/>
      <c r="F96" s="59"/>
      <c r="G96" s="59"/>
      <c r="H96" s="59"/>
      <c r="I96" s="59"/>
      <c r="J96" s="59"/>
      <c r="K96" s="59"/>
      <c r="L96" s="59"/>
      <c r="M96" s="59"/>
      <c r="N96" s="59"/>
      <c r="O96" s="59"/>
      <c r="P96" s="65"/>
      <c r="Q96" s="65"/>
      <c r="R96" s="75"/>
      <c r="S96" s="75"/>
      <c r="T96" s="59"/>
      <c r="U96" s="59"/>
      <c r="V96" s="59"/>
      <c r="W96" s="59"/>
      <c r="X96" s="59"/>
      <c r="Y96" s="59"/>
      <c r="Z96" s="59"/>
      <c r="AA96" s="59"/>
      <c r="AB96" s="59"/>
      <c r="AC96" s="59"/>
      <c r="AD96" s="59"/>
      <c r="AE96" s="59"/>
    </row>
    <row r="97" spans="2:32">
      <c r="B97" s="73"/>
      <c r="C97" s="68"/>
      <c r="D97" s="53"/>
      <c r="E97" s="53"/>
      <c r="F97" s="53"/>
      <c r="G97" s="53"/>
      <c r="H97" s="53"/>
      <c r="I97" s="53"/>
      <c r="J97" s="53"/>
      <c r="K97" s="53"/>
      <c r="L97" s="53"/>
      <c r="M97" s="53"/>
      <c r="N97" s="53"/>
      <c r="O97" s="53"/>
      <c r="P97" s="70"/>
      <c r="Q97" s="65"/>
      <c r="R97" s="73"/>
      <c r="S97" s="68"/>
      <c r="T97" s="53"/>
      <c r="U97" s="53"/>
      <c r="V97" s="53"/>
      <c r="W97" s="53"/>
      <c r="X97" s="53"/>
      <c r="Y97" s="53"/>
      <c r="Z97" s="53"/>
      <c r="AA97" s="53"/>
      <c r="AB97" s="53"/>
      <c r="AC97" s="53"/>
      <c r="AD97" s="53"/>
      <c r="AE97" s="53"/>
      <c r="AF97" s="70"/>
    </row>
    <row r="98" spans="2:32">
      <c r="B98" s="73"/>
      <c r="C98" s="68"/>
      <c r="D98" s="53"/>
      <c r="E98" s="53"/>
      <c r="F98" s="53"/>
      <c r="G98" s="53"/>
      <c r="H98" s="53"/>
      <c r="I98" s="53"/>
      <c r="J98" s="53"/>
      <c r="K98" s="53"/>
      <c r="L98" s="53"/>
      <c r="M98" s="53"/>
      <c r="N98" s="53"/>
      <c r="O98" s="53"/>
      <c r="P98" s="70"/>
      <c r="Q98" s="65"/>
      <c r="R98" s="73"/>
      <c r="S98" s="68"/>
      <c r="T98" s="53"/>
      <c r="U98" s="53"/>
      <c r="V98" s="53"/>
      <c r="W98" s="53"/>
      <c r="X98" s="53"/>
      <c r="Y98" s="53"/>
      <c r="Z98" s="53"/>
      <c r="AA98" s="53"/>
      <c r="AB98" s="53"/>
      <c r="AC98" s="53"/>
      <c r="AD98" s="53"/>
      <c r="AE98" s="53"/>
      <c r="AF98" s="70"/>
    </row>
    <row r="99" spans="2:32">
      <c r="B99" s="73"/>
      <c r="C99" s="68"/>
      <c r="D99" s="53"/>
      <c r="E99" s="53"/>
      <c r="F99" s="53"/>
      <c r="G99" s="53"/>
      <c r="H99" s="53"/>
      <c r="I99" s="53"/>
      <c r="J99" s="53"/>
      <c r="K99" s="53"/>
      <c r="L99" s="53"/>
      <c r="M99" s="53"/>
      <c r="N99" s="53"/>
      <c r="O99" s="53"/>
      <c r="P99" s="70"/>
      <c r="Q99" s="65"/>
      <c r="R99" s="73"/>
      <c r="S99" s="68"/>
      <c r="T99" s="53"/>
      <c r="U99" s="53"/>
      <c r="V99" s="53"/>
      <c r="W99" s="53"/>
      <c r="X99" s="53"/>
      <c r="Y99" s="53"/>
      <c r="Z99" s="53"/>
      <c r="AA99" s="53"/>
      <c r="AB99" s="53"/>
      <c r="AC99" s="53"/>
      <c r="AD99" s="53"/>
      <c r="AE99" s="53"/>
      <c r="AF99" s="70"/>
    </row>
    <row r="100" spans="2:32">
      <c r="B100" s="73"/>
      <c r="C100" s="68"/>
      <c r="D100" s="53"/>
      <c r="E100" s="53"/>
      <c r="F100" s="53"/>
      <c r="G100" s="53"/>
      <c r="H100" s="53"/>
      <c r="I100" s="53"/>
      <c r="J100" s="53"/>
      <c r="K100" s="53"/>
      <c r="L100" s="53"/>
      <c r="M100" s="53"/>
      <c r="N100" s="53"/>
      <c r="O100" s="53"/>
      <c r="P100" s="70"/>
      <c r="Q100" s="65"/>
      <c r="R100" s="73"/>
      <c r="S100" s="68"/>
      <c r="T100" s="53"/>
      <c r="U100" s="53"/>
      <c r="V100" s="53"/>
      <c r="W100" s="53"/>
      <c r="X100" s="53"/>
      <c r="Y100" s="53"/>
      <c r="Z100" s="53"/>
      <c r="AA100" s="53"/>
      <c r="AB100" s="53"/>
      <c r="AC100" s="53"/>
      <c r="AD100" s="53"/>
      <c r="AE100" s="53"/>
      <c r="AF100" s="70"/>
    </row>
    <row r="101" spans="2:32">
      <c r="B101" s="73"/>
      <c r="C101" s="68"/>
      <c r="D101" s="53"/>
      <c r="E101" s="53"/>
      <c r="F101" s="53"/>
      <c r="G101" s="53"/>
      <c r="H101" s="53"/>
      <c r="I101" s="53"/>
      <c r="J101" s="53"/>
      <c r="K101" s="53"/>
      <c r="L101" s="53"/>
      <c r="M101" s="53"/>
      <c r="N101" s="53"/>
      <c r="O101" s="53"/>
      <c r="P101" s="70"/>
      <c r="Q101" s="65"/>
      <c r="R101" s="73"/>
      <c r="S101" s="68"/>
      <c r="T101" s="53"/>
      <c r="U101" s="53"/>
      <c r="V101" s="53"/>
      <c r="W101" s="53"/>
      <c r="X101" s="53"/>
      <c r="Y101" s="53"/>
      <c r="Z101" s="53"/>
      <c r="AA101" s="53"/>
      <c r="AB101" s="53"/>
      <c r="AC101" s="53"/>
      <c r="AD101" s="53"/>
      <c r="AE101" s="53"/>
      <c r="AF101" s="70"/>
    </row>
    <row r="102" spans="2:32">
      <c r="B102" s="73"/>
      <c r="C102" s="68"/>
      <c r="D102" s="53"/>
      <c r="E102" s="53"/>
      <c r="F102" s="53"/>
      <c r="G102" s="53"/>
      <c r="H102" s="53"/>
      <c r="I102" s="53"/>
      <c r="J102" s="53"/>
      <c r="K102" s="53"/>
      <c r="L102" s="53"/>
      <c r="M102" s="53"/>
      <c r="N102" s="53"/>
      <c r="O102" s="53"/>
      <c r="P102" s="70"/>
      <c r="Q102" s="65"/>
      <c r="R102" s="73"/>
      <c r="S102" s="68"/>
      <c r="T102" s="53"/>
      <c r="U102" s="53"/>
      <c r="V102" s="53"/>
      <c r="W102" s="53"/>
      <c r="X102" s="53"/>
      <c r="Y102" s="53"/>
      <c r="Z102" s="53"/>
      <c r="AA102" s="53"/>
      <c r="AB102" s="53"/>
      <c r="AC102" s="53"/>
      <c r="AD102" s="53"/>
      <c r="AE102" s="53"/>
      <c r="AF102" s="70"/>
    </row>
    <row r="103" spans="2:32">
      <c r="B103" s="73"/>
      <c r="C103" s="68"/>
      <c r="D103" s="53"/>
      <c r="E103" s="53"/>
      <c r="F103" s="53"/>
      <c r="G103" s="53"/>
      <c r="H103" s="53"/>
      <c r="I103" s="53"/>
      <c r="J103" s="53"/>
      <c r="K103" s="53"/>
      <c r="L103" s="53"/>
      <c r="M103" s="53"/>
      <c r="N103" s="53"/>
      <c r="O103" s="53"/>
      <c r="P103" s="70"/>
      <c r="Q103" s="65"/>
      <c r="R103" s="73"/>
      <c r="S103" s="68"/>
      <c r="T103" s="53"/>
      <c r="U103" s="53"/>
      <c r="V103" s="53"/>
      <c r="W103" s="53"/>
      <c r="X103" s="53"/>
      <c r="Y103" s="53"/>
      <c r="Z103" s="53"/>
      <c r="AA103" s="53"/>
      <c r="AB103" s="53"/>
      <c r="AC103" s="53"/>
      <c r="AD103" s="53"/>
      <c r="AE103" s="53"/>
      <c r="AF103" s="70"/>
    </row>
    <row r="104" spans="2:32">
      <c r="B104" s="73"/>
      <c r="C104" s="68"/>
      <c r="D104" s="53"/>
      <c r="E104" s="53"/>
      <c r="F104" s="53"/>
      <c r="G104" s="53"/>
      <c r="H104" s="53"/>
      <c r="I104" s="53"/>
      <c r="J104" s="53"/>
      <c r="K104" s="53"/>
      <c r="L104" s="53"/>
      <c r="M104" s="53"/>
      <c r="N104" s="53"/>
      <c r="O104" s="53"/>
      <c r="P104" s="70"/>
      <c r="Q104" s="65"/>
      <c r="R104" s="73"/>
      <c r="S104" s="68"/>
      <c r="T104" s="53"/>
      <c r="U104" s="53"/>
      <c r="V104" s="53"/>
      <c r="W104" s="53"/>
      <c r="X104" s="53"/>
      <c r="Y104" s="53"/>
      <c r="Z104" s="53"/>
      <c r="AA104" s="53"/>
      <c r="AB104" s="53"/>
      <c r="AC104" s="53"/>
      <c r="AD104" s="53"/>
      <c r="AE104" s="53"/>
      <c r="AF104" s="70"/>
    </row>
    <row r="105" spans="2:32">
      <c r="B105" s="73"/>
      <c r="C105" s="68"/>
      <c r="D105" s="53"/>
      <c r="E105" s="53"/>
      <c r="F105" s="53"/>
      <c r="G105" s="53"/>
      <c r="H105" s="53"/>
      <c r="I105" s="53"/>
      <c r="J105" s="53"/>
      <c r="K105" s="53"/>
      <c r="L105" s="53"/>
      <c r="M105" s="53"/>
      <c r="N105" s="53"/>
      <c r="O105" s="53"/>
      <c r="P105" s="70"/>
      <c r="Q105" s="65"/>
      <c r="R105" s="73"/>
      <c r="S105" s="68"/>
      <c r="T105" s="53"/>
      <c r="U105" s="53"/>
      <c r="V105" s="53"/>
      <c r="W105" s="53"/>
      <c r="X105" s="53"/>
      <c r="Y105" s="53"/>
      <c r="Z105" s="53"/>
      <c r="AA105" s="53"/>
      <c r="AB105" s="53"/>
      <c r="AC105" s="53"/>
      <c r="AD105" s="53"/>
      <c r="AE105" s="53"/>
      <c r="AF105" s="70"/>
    </row>
    <row r="106" spans="2:32">
      <c r="B106" s="73"/>
      <c r="C106" s="68"/>
      <c r="D106" s="53"/>
      <c r="E106" s="53"/>
      <c r="F106" s="53"/>
      <c r="G106" s="53"/>
      <c r="H106" s="53"/>
      <c r="I106" s="53"/>
      <c r="J106" s="53"/>
      <c r="K106" s="53"/>
      <c r="L106" s="53"/>
      <c r="M106" s="53"/>
      <c r="N106" s="53"/>
      <c r="O106" s="53"/>
      <c r="P106" s="70"/>
      <c r="Q106" s="65"/>
      <c r="R106" s="73"/>
      <c r="S106" s="68"/>
      <c r="T106" s="53"/>
      <c r="U106" s="53"/>
      <c r="V106" s="53"/>
      <c r="W106" s="53"/>
      <c r="X106" s="53"/>
      <c r="Y106" s="53"/>
      <c r="Z106" s="53"/>
      <c r="AA106" s="53"/>
      <c r="AB106" s="53"/>
      <c r="AC106" s="53"/>
      <c r="AD106" s="53"/>
      <c r="AE106" s="53"/>
      <c r="AF106" s="70"/>
    </row>
    <row r="107" spans="2:32">
      <c r="B107" s="73"/>
      <c r="C107" s="68"/>
      <c r="D107" s="53"/>
      <c r="E107" s="53"/>
      <c r="F107" s="53"/>
      <c r="G107" s="53"/>
      <c r="H107" s="53"/>
      <c r="I107" s="53"/>
      <c r="J107" s="53"/>
      <c r="K107" s="53"/>
      <c r="L107" s="53"/>
      <c r="M107" s="53"/>
      <c r="N107" s="53"/>
      <c r="O107" s="53"/>
      <c r="P107" s="70"/>
      <c r="Q107" s="65"/>
      <c r="R107" s="73"/>
      <c r="S107" s="68"/>
      <c r="T107" s="53"/>
      <c r="U107" s="53"/>
      <c r="V107" s="53"/>
      <c r="W107" s="53"/>
      <c r="X107" s="53"/>
      <c r="Y107" s="53"/>
      <c r="Z107" s="53"/>
      <c r="AA107" s="53"/>
      <c r="AB107" s="53"/>
      <c r="AC107" s="53"/>
      <c r="AD107" s="53"/>
      <c r="AE107" s="53"/>
      <c r="AF107" s="70"/>
    </row>
    <row r="108" spans="2:32">
      <c r="B108" s="73"/>
      <c r="C108" s="68"/>
      <c r="D108" s="53"/>
      <c r="E108" s="53"/>
      <c r="F108" s="53"/>
      <c r="G108" s="53"/>
      <c r="H108" s="53"/>
      <c r="I108" s="53"/>
      <c r="J108" s="53"/>
      <c r="K108" s="53"/>
      <c r="L108" s="53"/>
      <c r="M108" s="53"/>
      <c r="N108" s="53"/>
      <c r="O108" s="53"/>
      <c r="P108" s="70"/>
      <c r="Q108" s="65"/>
      <c r="R108" s="73"/>
      <c r="S108" s="68"/>
      <c r="T108" s="53"/>
      <c r="U108" s="53"/>
      <c r="V108" s="53"/>
      <c r="W108" s="53"/>
      <c r="X108" s="53"/>
      <c r="Y108" s="53"/>
      <c r="Z108" s="53"/>
      <c r="AA108" s="53"/>
      <c r="AB108" s="53"/>
      <c r="AC108" s="53"/>
      <c r="AD108" s="53"/>
      <c r="AE108" s="53"/>
      <c r="AF108" s="70"/>
    </row>
    <row r="109" spans="2:32">
      <c r="B109" s="73"/>
      <c r="C109" s="68"/>
      <c r="D109" s="53"/>
      <c r="E109" s="53"/>
      <c r="F109" s="53"/>
      <c r="G109" s="53"/>
      <c r="H109" s="53"/>
      <c r="I109" s="53"/>
      <c r="J109" s="53"/>
      <c r="K109" s="53"/>
      <c r="L109" s="53"/>
      <c r="M109" s="53"/>
      <c r="N109" s="53"/>
      <c r="O109" s="53"/>
      <c r="P109" s="70"/>
      <c r="Q109" s="65"/>
      <c r="R109" s="73"/>
      <c r="S109" s="68"/>
      <c r="T109" s="53"/>
      <c r="U109" s="53"/>
      <c r="V109" s="53"/>
      <c r="W109" s="53"/>
      <c r="X109" s="53"/>
      <c r="Y109" s="53"/>
      <c r="Z109" s="53"/>
      <c r="AA109" s="53"/>
      <c r="AB109" s="53"/>
      <c r="AC109" s="53"/>
      <c r="AD109" s="53"/>
      <c r="AE109" s="53"/>
      <c r="AF109" s="70"/>
    </row>
    <row r="110" spans="2:32">
      <c r="B110" s="65"/>
      <c r="C110" s="65"/>
      <c r="D110" s="70"/>
      <c r="E110" s="70"/>
      <c r="F110" s="70"/>
      <c r="G110" s="70"/>
      <c r="H110" s="70"/>
      <c r="I110" s="70"/>
      <c r="J110" s="70"/>
      <c r="K110" s="70"/>
      <c r="L110" s="70"/>
      <c r="M110" s="70"/>
      <c r="N110" s="70"/>
      <c r="O110" s="70"/>
      <c r="P110" s="70"/>
      <c r="Q110" s="65"/>
      <c r="T110" s="70"/>
      <c r="U110" s="70"/>
      <c r="V110" s="70"/>
      <c r="W110" s="70"/>
      <c r="X110" s="70"/>
      <c r="Y110" s="70"/>
      <c r="Z110" s="70"/>
      <c r="AA110" s="70"/>
      <c r="AB110" s="70"/>
      <c r="AC110" s="70"/>
      <c r="AD110" s="70"/>
      <c r="AE110" s="70"/>
      <c r="AF110" s="70"/>
    </row>
    <row r="111" spans="2:32">
      <c r="B111" s="65"/>
      <c r="C111" s="65"/>
      <c r="D111" s="65"/>
      <c r="E111" s="65"/>
      <c r="F111" s="65"/>
      <c r="G111" s="65"/>
      <c r="H111" s="65"/>
      <c r="I111" s="65"/>
      <c r="J111" s="65"/>
      <c r="K111" s="65"/>
      <c r="L111" s="65"/>
      <c r="M111" s="65"/>
      <c r="N111" s="65"/>
      <c r="O111" s="65"/>
      <c r="P111" s="65"/>
      <c r="Q111" s="65"/>
    </row>
    <row r="112" spans="2:32" ht="14.45" customHeight="1">
      <c r="B112" s="76"/>
      <c r="C112" s="75"/>
      <c r="D112" s="74"/>
      <c r="E112" s="74"/>
      <c r="F112" s="74"/>
      <c r="G112" s="74"/>
      <c r="H112" s="74"/>
      <c r="I112" s="74"/>
      <c r="J112" s="74"/>
      <c r="K112" s="74"/>
      <c r="L112" s="74"/>
      <c r="M112" s="74"/>
      <c r="N112" s="74"/>
      <c r="O112" s="74"/>
      <c r="P112" s="65"/>
      <c r="Q112" s="65"/>
      <c r="R112" s="76"/>
      <c r="S112" s="75"/>
      <c r="T112" s="74"/>
      <c r="U112" s="74"/>
      <c r="V112" s="74"/>
      <c r="W112" s="74"/>
      <c r="X112" s="74"/>
      <c r="Y112" s="74"/>
      <c r="Z112" s="74"/>
      <c r="AA112" s="74"/>
      <c r="AB112" s="74"/>
      <c r="AC112" s="74"/>
      <c r="AD112" s="74"/>
      <c r="AE112" s="74"/>
    </row>
    <row r="113" spans="2:32">
      <c r="B113" s="75"/>
      <c r="C113" s="75"/>
      <c r="D113" s="66"/>
      <c r="E113" s="66"/>
      <c r="F113" s="66"/>
      <c r="G113" s="66"/>
      <c r="H113" s="66"/>
      <c r="I113" s="66"/>
      <c r="J113" s="66"/>
      <c r="K113" s="66"/>
      <c r="L113" s="66"/>
      <c r="M113" s="66"/>
      <c r="N113" s="66"/>
      <c r="O113" s="66"/>
      <c r="P113" s="65"/>
      <c r="Q113" s="65"/>
      <c r="R113" s="75"/>
      <c r="S113" s="75"/>
      <c r="T113" s="66"/>
      <c r="U113" s="66"/>
      <c r="V113" s="66"/>
      <c r="W113" s="66"/>
      <c r="X113" s="66"/>
      <c r="Y113" s="66"/>
      <c r="Z113" s="66"/>
      <c r="AA113" s="66"/>
      <c r="AB113" s="66"/>
      <c r="AC113" s="66"/>
      <c r="AD113" s="66"/>
      <c r="AE113" s="66"/>
    </row>
    <row r="114" spans="2:32">
      <c r="B114" s="75"/>
      <c r="C114" s="75"/>
      <c r="D114" s="59"/>
      <c r="E114" s="59"/>
      <c r="F114" s="59"/>
      <c r="G114" s="59"/>
      <c r="H114" s="59"/>
      <c r="I114" s="59"/>
      <c r="J114" s="59"/>
      <c r="K114" s="59"/>
      <c r="L114" s="59"/>
      <c r="M114" s="59"/>
      <c r="N114" s="59"/>
      <c r="O114" s="59"/>
      <c r="P114" s="65"/>
      <c r="Q114" s="65"/>
      <c r="R114" s="75"/>
      <c r="S114" s="75"/>
      <c r="T114" s="59"/>
      <c r="U114" s="59"/>
      <c r="V114" s="59"/>
      <c r="W114" s="59"/>
      <c r="X114" s="59"/>
      <c r="Y114" s="59"/>
      <c r="Z114" s="59"/>
      <c r="AA114" s="59"/>
      <c r="AB114" s="59"/>
      <c r="AC114" s="59"/>
      <c r="AD114" s="59"/>
      <c r="AE114" s="59"/>
    </row>
    <row r="115" spans="2:32">
      <c r="B115" s="73"/>
      <c r="C115" s="68"/>
      <c r="D115" s="53"/>
      <c r="E115" s="53"/>
      <c r="F115" s="53"/>
      <c r="G115" s="53"/>
      <c r="H115" s="53"/>
      <c r="I115" s="53"/>
      <c r="J115" s="53"/>
      <c r="K115" s="53"/>
      <c r="L115" s="53"/>
      <c r="M115" s="53"/>
      <c r="N115" s="53"/>
      <c r="O115" s="53"/>
      <c r="P115" s="70"/>
      <c r="Q115" s="65"/>
      <c r="R115" s="73"/>
      <c r="S115" s="68"/>
      <c r="T115" s="53"/>
      <c r="U115" s="53"/>
      <c r="V115" s="53"/>
      <c r="W115" s="53"/>
      <c r="X115" s="53"/>
      <c r="Y115" s="53"/>
      <c r="Z115" s="53"/>
      <c r="AA115" s="53"/>
      <c r="AB115" s="53"/>
      <c r="AC115" s="53"/>
      <c r="AD115" s="53"/>
      <c r="AE115" s="53"/>
      <c r="AF115" s="70"/>
    </row>
    <row r="116" spans="2:32">
      <c r="B116" s="73"/>
      <c r="C116" s="68"/>
      <c r="D116" s="53"/>
      <c r="E116" s="53"/>
      <c r="F116" s="53"/>
      <c r="G116" s="53"/>
      <c r="H116" s="53"/>
      <c r="I116" s="53"/>
      <c r="J116" s="53"/>
      <c r="K116" s="53"/>
      <c r="L116" s="53"/>
      <c r="M116" s="53"/>
      <c r="N116" s="53"/>
      <c r="O116" s="53"/>
      <c r="P116" s="70"/>
      <c r="Q116" s="65"/>
      <c r="R116" s="73"/>
      <c r="S116" s="68"/>
      <c r="T116" s="53"/>
      <c r="U116" s="53"/>
      <c r="V116" s="53"/>
      <c r="W116" s="53"/>
      <c r="X116" s="53"/>
      <c r="Y116" s="53"/>
      <c r="Z116" s="53"/>
      <c r="AA116" s="53"/>
      <c r="AB116" s="53"/>
      <c r="AC116" s="53"/>
      <c r="AD116" s="53"/>
      <c r="AE116" s="53"/>
      <c r="AF116" s="70"/>
    </row>
    <row r="117" spans="2:32">
      <c r="B117" s="73"/>
      <c r="C117" s="68"/>
      <c r="D117" s="53"/>
      <c r="E117" s="53"/>
      <c r="F117" s="53"/>
      <c r="G117" s="53"/>
      <c r="H117" s="53"/>
      <c r="I117" s="53"/>
      <c r="J117" s="53"/>
      <c r="K117" s="53"/>
      <c r="L117" s="53"/>
      <c r="M117" s="53"/>
      <c r="N117" s="53"/>
      <c r="O117" s="53"/>
      <c r="P117" s="70"/>
      <c r="Q117" s="65"/>
      <c r="R117" s="73"/>
      <c r="S117" s="68"/>
      <c r="T117" s="53"/>
      <c r="U117" s="53"/>
      <c r="V117" s="53"/>
      <c r="W117" s="53"/>
      <c r="X117" s="53"/>
      <c r="Y117" s="53"/>
      <c r="Z117" s="53"/>
      <c r="AA117" s="53"/>
      <c r="AB117" s="53"/>
      <c r="AC117" s="53"/>
      <c r="AD117" s="53"/>
      <c r="AE117" s="53"/>
      <c r="AF117" s="70"/>
    </row>
    <row r="118" spans="2:32">
      <c r="B118" s="73"/>
      <c r="C118" s="68"/>
      <c r="D118" s="53"/>
      <c r="E118" s="53"/>
      <c r="F118" s="53"/>
      <c r="G118" s="53"/>
      <c r="H118" s="53"/>
      <c r="I118" s="53"/>
      <c r="J118" s="53"/>
      <c r="K118" s="53"/>
      <c r="L118" s="53"/>
      <c r="M118" s="53"/>
      <c r="N118" s="53"/>
      <c r="O118" s="53"/>
      <c r="P118" s="70"/>
      <c r="Q118" s="65"/>
      <c r="R118" s="73"/>
      <c r="S118" s="68"/>
      <c r="T118" s="53"/>
      <c r="U118" s="53"/>
      <c r="V118" s="53"/>
      <c r="W118" s="53"/>
      <c r="X118" s="53"/>
      <c r="Y118" s="53"/>
      <c r="Z118" s="53"/>
      <c r="AA118" s="53"/>
      <c r="AB118" s="53"/>
      <c r="AC118" s="53"/>
      <c r="AD118" s="53"/>
      <c r="AE118" s="53"/>
      <c r="AF118" s="70"/>
    </row>
    <row r="119" spans="2:32">
      <c r="B119" s="73"/>
      <c r="C119" s="68"/>
      <c r="D119" s="53"/>
      <c r="E119" s="53"/>
      <c r="F119" s="53"/>
      <c r="G119" s="53"/>
      <c r="H119" s="53"/>
      <c r="I119" s="53"/>
      <c r="J119" s="53"/>
      <c r="K119" s="53"/>
      <c r="L119" s="53"/>
      <c r="M119" s="53"/>
      <c r="N119" s="53"/>
      <c r="O119" s="53"/>
      <c r="P119" s="70"/>
      <c r="Q119" s="65"/>
      <c r="R119" s="73"/>
      <c r="S119" s="68"/>
      <c r="T119" s="53"/>
      <c r="U119" s="53"/>
      <c r="V119" s="53"/>
      <c r="W119" s="53"/>
      <c r="X119" s="53"/>
      <c r="Y119" s="53"/>
      <c r="Z119" s="53"/>
      <c r="AA119" s="53"/>
      <c r="AB119" s="53"/>
      <c r="AC119" s="53"/>
      <c r="AD119" s="53"/>
      <c r="AE119" s="53"/>
      <c r="AF119" s="70"/>
    </row>
    <row r="120" spans="2:32">
      <c r="B120" s="73"/>
      <c r="C120" s="68"/>
      <c r="D120" s="53"/>
      <c r="E120" s="53"/>
      <c r="F120" s="53"/>
      <c r="G120" s="53"/>
      <c r="H120" s="53"/>
      <c r="I120" s="53"/>
      <c r="J120" s="53"/>
      <c r="K120" s="53"/>
      <c r="L120" s="53"/>
      <c r="M120" s="53"/>
      <c r="N120" s="53"/>
      <c r="O120" s="53"/>
      <c r="P120" s="70"/>
      <c r="Q120" s="65"/>
      <c r="R120" s="73"/>
      <c r="S120" s="68"/>
      <c r="T120" s="53"/>
      <c r="U120" s="53"/>
      <c r="V120" s="53"/>
      <c r="W120" s="53"/>
      <c r="X120" s="53"/>
      <c r="Y120" s="53"/>
      <c r="Z120" s="53"/>
      <c r="AA120" s="53"/>
      <c r="AB120" s="53"/>
      <c r="AC120" s="53"/>
      <c r="AD120" s="53"/>
      <c r="AE120" s="53"/>
      <c r="AF120" s="70"/>
    </row>
    <row r="121" spans="2:32">
      <c r="B121" s="73"/>
      <c r="C121" s="68"/>
      <c r="D121" s="53"/>
      <c r="E121" s="53"/>
      <c r="F121" s="53"/>
      <c r="G121" s="53"/>
      <c r="H121" s="53"/>
      <c r="I121" s="53"/>
      <c r="J121" s="53"/>
      <c r="K121" s="53"/>
      <c r="L121" s="53"/>
      <c r="M121" s="53"/>
      <c r="N121" s="53"/>
      <c r="O121" s="53"/>
      <c r="P121" s="70"/>
      <c r="Q121" s="65"/>
      <c r="R121" s="73"/>
      <c r="S121" s="68"/>
      <c r="T121" s="53"/>
      <c r="U121" s="53"/>
      <c r="V121" s="53"/>
      <c r="W121" s="53"/>
      <c r="X121" s="53"/>
      <c r="Y121" s="53"/>
      <c r="Z121" s="53"/>
      <c r="AA121" s="53"/>
      <c r="AB121" s="53"/>
      <c r="AC121" s="53"/>
      <c r="AD121" s="53"/>
      <c r="AE121" s="53"/>
      <c r="AF121" s="70"/>
    </row>
    <row r="122" spans="2:32">
      <c r="B122" s="73"/>
      <c r="C122" s="68"/>
      <c r="D122" s="53"/>
      <c r="E122" s="53"/>
      <c r="F122" s="53"/>
      <c r="G122" s="53"/>
      <c r="H122" s="53"/>
      <c r="I122" s="53"/>
      <c r="J122" s="53"/>
      <c r="K122" s="53"/>
      <c r="L122" s="53"/>
      <c r="M122" s="53"/>
      <c r="N122" s="53"/>
      <c r="O122" s="53"/>
      <c r="P122" s="70"/>
      <c r="Q122" s="65"/>
      <c r="R122" s="73"/>
      <c r="S122" s="68"/>
      <c r="T122" s="53"/>
      <c r="U122" s="53"/>
      <c r="V122" s="53"/>
      <c r="W122" s="53"/>
      <c r="X122" s="53"/>
      <c r="Y122" s="53"/>
      <c r="Z122" s="53"/>
      <c r="AA122" s="53"/>
      <c r="AB122" s="53"/>
      <c r="AC122" s="53"/>
      <c r="AD122" s="53"/>
      <c r="AE122" s="53"/>
      <c r="AF122" s="70"/>
    </row>
    <row r="123" spans="2:32">
      <c r="B123" s="73"/>
      <c r="C123" s="68"/>
      <c r="D123" s="53"/>
      <c r="E123" s="53"/>
      <c r="F123" s="53"/>
      <c r="G123" s="53"/>
      <c r="H123" s="53"/>
      <c r="I123" s="53"/>
      <c r="J123" s="53"/>
      <c r="K123" s="53"/>
      <c r="L123" s="53"/>
      <c r="M123" s="53"/>
      <c r="N123" s="53"/>
      <c r="O123" s="53"/>
      <c r="P123" s="70"/>
      <c r="Q123" s="65"/>
      <c r="R123" s="73"/>
      <c r="S123" s="68"/>
      <c r="T123" s="53"/>
      <c r="U123" s="53"/>
      <c r="V123" s="53"/>
      <c r="W123" s="53"/>
      <c r="X123" s="53"/>
      <c r="Y123" s="53"/>
      <c r="Z123" s="53"/>
      <c r="AA123" s="53"/>
      <c r="AB123" s="53"/>
      <c r="AC123" s="53"/>
      <c r="AD123" s="53"/>
      <c r="AE123" s="53"/>
      <c r="AF123" s="70"/>
    </row>
    <row r="124" spans="2:32">
      <c r="B124" s="73"/>
      <c r="C124" s="68"/>
      <c r="D124" s="53"/>
      <c r="E124" s="53"/>
      <c r="F124" s="53"/>
      <c r="G124" s="53"/>
      <c r="H124" s="53"/>
      <c r="I124" s="53"/>
      <c r="J124" s="53"/>
      <c r="K124" s="53"/>
      <c r="L124" s="53"/>
      <c r="M124" s="53"/>
      <c r="N124" s="53"/>
      <c r="O124" s="53"/>
      <c r="P124" s="70"/>
      <c r="Q124" s="65"/>
      <c r="R124" s="73"/>
      <c r="S124" s="68"/>
      <c r="T124" s="53"/>
      <c r="U124" s="53"/>
      <c r="V124" s="53"/>
      <c r="W124" s="53"/>
      <c r="X124" s="53"/>
      <c r="Y124" s="53"/>
      <c r="Z124" s="53"/>
      <c r="AA124" s="53"/>
      <c r="AB124" s="53"/>
      <c r="AC124" s="53"/>
      <c r="AD124" s="53"/>
      <c r="AE124" s="53"/>
      <c r="AF124" s="70"/>
    </row>
    <row r="125" spans="2:32">
      <c r="B125" s="73"/>
      <c r="C125" s="68"/>
      <c r="D125" s="53"/>
      <c r="E125" s="53"/>
      <c r="F125" s="53"/>
      <c r="G125" s="53"/>
      <c r="H125" s="53"/>
      <c r="I125" s="53"/>
      <c r="J125" s="53"/>
      <c r="K125" s="53"/>
      <c r="L125" s="53"/>
      <c r="M125" s="53"/>
      <c r="N125" s="53"/>
      <c r="O125" s="53"/>
      <c r="P125" s="70"/>
      <c r="Q125" s="65"/>
      <c r="R125" s="73"/>
      <c r="S125" s="68"/>
      <c r="T125" s="53"/>
      <c r="U125" s="53"/>
      <c r="V125" s="53"/>
      <c r="W125" s="53"/>
      <c r="X125" s="53"/>
      <c r="Y125" s="53"/>
      <c r="Z125" s="53"/>
      <c r="AA125" s="53"/>
      <c r="AB125" s="53"/>
      <c r="AC125" s="53"/>
      <c r="AD125" s="53"/>
      <c r="AE125" s="53"/>
      <c r="AF125" s="70"/>
    </row>
    <row r="126" spans="2:32">
      <c r="B126" s="73"/>
      <c r="C126" s="68"/>
      <c r="D126" s="53"/>
      <c r="E126" s="53"/>
      <c r="F126" s="53"/>
      <c r="G126" s="53"/>
      <c r="H126" s="53"/>
      <c r="I126" s="53"/>
      <c r="J126" s="53"/>
      <c r="K126" s="53"/>
      <c r="L126" s="53"/>
      <c r="M126" s="53"/>
      <c r="N126" s="53"/>
      <c r="O126" s="53"/>
      <c r="P126" s="70"/>
      <c r="Q126" s="65"/>
      <c r="R126" s="73"/>
      <c r="S126" s="68"/>
      <c r="T126" s="53"/>
      <c r="U126" s="53"/>
      <c r="V126" s="53"/>
      <c r="W126" s="53"/>
      <c r="X126" s="53"/>
      <c r="Y126" s="53"/>
      <c r="Z126" s="53"/>
      <c r="AA126" s="53"/>
      <c r="AB126" s="53"/>
      <c r="AC126" s="53"/>
      <c r="AD126" s="53"/>
      <c r="AE126" s="53"/>
      <c r="AF126" s="70"/>
    </row>
    <row r="127" spans="2:32">
      <c r="B127" s="73"/>
      <c r="C127" s="68"/>
      <c r="D127" s="53"/>
      <c r="E127" s="53"/>
      <c r="F127" s="53"/>
      <c r="G127" s="53"/>
      <c r="H127" s="53"/>
      <c r="I127" s="53"/>
      <c r="J127" s="53"/>
      <c r="K127" s="53"/>
      <c r="L127" s="53"/>
      <c r="M127" s="53"/>
      <c r="N127" s="53"/>
      <c r="O127" s="53"/>
      <c r="P127" s="70"/>
      <c r="Q127" s="65"/>
      <c r="R127" s="73"/>
      <c r="S127" s="68"/>
      <c r="T127" s="53"/>
      <c r="U127" s="53"/>
      <c r="V127" s="53"/>
      <c r="W127" s="53"/>
      <c r="X127" s="53"/>
      <c r="Y127" s="53"/>
      <c r="Z127" s="53"/>
      <c r="AA127" s="53"/>
      <c r="AB127" s="53"/>
      <c r="AC127" s="53"/>
      <c r="AD127" s="53"/>
      <c r="AE127" s="53"/>
      <c r="AF127" s="70"/>
    </row>
    <row r="128" spans="2:32">
      <c r="B128" s="65"/>
      <c r="C128" s="65"/>
      <c r="D128" s="70"/>
      <c r="E128" s="70"/>
      <c r="F128" s="70"/>
      <c r="G128" s="70"/>
      <c r="H128" s="70"/>
      <c r="I128" s="70"/>
      <c r="J128" s="70"/>
      <c r="K128" s="70"/>
      <c r="L128" s="70"/>
      <c r="M128" s="70"/>
      <c r="N128" s="70"/>
      <c r="O128" s="70"/>
      <c r="P128" s="70"/>
      <c r="Q128" s="65"/>
      <c r="T128" s="70"/>
      <c r="U128" s="70"/>
      <c r="V128" s="70"/>
      <c r="W128" s="70"/>
      <c r="X128" s="70"/>
      <c r="Y128" s="70"/>
      <c r="Z128" s="70"/>
      <c r="AA128" s="70"/>
      <c r="AB128" s="70"/>
      <c r="AC128" s="70"/>
      <c r="AD128" s="70"/>
      <c r="AE128" s="70"/>
      <c r="AF128" s="70"/>
    </row>
    <row r="129" spans="2:17">
      <c r="B129" s="65"/>
      <c r="C129" s="65"/>
      <c r="D129" s="65"/>
      <c r="E129" s="65"/>
      <c r="F129" s="65"/>
      <c r="G129" s="65"/>
      <c r="H129" s="65"/>
      <c r="I129" s="65"/>
      <c r="J129" s="65"/>
      <c r="K129" s="65"/>
      <c r="L129" s="65"/>
      <c r="M129" s="65"/>
      <c r="N129" s="65"/>
      <c r="O129" s="65"/>
      <c r="P129" s="65"/>
      <c r="Q129" s="65"/>
    </row>
    <row r="130" spans="2:17">
      <c r="B130" s="65"/>
      <c r="C130" s="65"/>
      <c r="D130" s="65"/>
      <c r="E130" s="65"/>
      <c r="F130" s="65"/>
      <c r="G130" s="65"/>
      <c r="H130" s="65"/>
      <c r="I130" s="65"/>
      <c r="J130" s="65"/>
      <c r="K130" s="65"/>
      <c r="L130" s="65"/>
      <c r="M130" s="65"/>
      <c r="N130" s="65"/>
      <c r="O130" s="65"/>
      <c r="P130" s="65"/>
      <c r="Q130" s="65"/>
    </row>
    <row r="131" spans="2:17">
      <c r="B131" s="65"/>
      <c r="C131" s="65"/>
      <c r="D131" s="65"/>
      <c r="E131" s="65"/>
      <c r="F131" s="65"/>
      <c r="G131" s="65"/>
      <c r="H131" s="65"/>
      <c r="I131" s="65"/>
      <c r="J131" s="65"/>
      <c r="K131" s="65"/>
      <c r="L131" s="65"/>
      <c r="M131" s="65"/>
      <c r="N131" s="65"/>
      <c r="O131" s="65"/>
      <c r="P131" s="65"/>
      <c r="Q131" s="65"/>
    </row>
    <row r="132" spans="2:17">
      <c r="B132" s="65"/>
      <c r="C132" s="65"/>
      <c r="D132" s="65"/>
      <c r="E132" s="65"/>
      <c r="F132" s="65"/>
      <c r="G132" s="65"/>
      <c r="H132" s="65"/>
      <c r="I132" s="65"/>
      <c r="J132" s="65"/>
      <c r="K132" s="65"/>
      <c r="L132" s="65"/>
      <c r="M132" s="65"/>
      <c r="N132" s="65"/>
      <c r="O132" s="65"/>
      <c r="P132" s="65"/>
      <c r="Q132" s="65"/>
    </row>
    <row r="133" spans="2:17">
      <c r="B133" s="65"/>
      <c r="C133" s="65"/>
      <c r="D133" s="65"/>
      <c r="E133" s="65"/>
      <c r="F133" s="65"/>
      <c r="G133" s="65"/>
      <c r="H133" s="65"/>
      <c r="I133" s="65"/>
      <c r="J133" s="65"/>
      <c r="K133" s="65"/>
      <c r="L133" s="65"/>
      <c r="M133" s="65"/>
      <c r="N133" s="65"/>
      <c r="O133" s="65"/>
      <c r="P133" s="65"/>
      <c r="Q133" s="65"/>
    </row>
    <row r="134" spans="2:17">
      <c r="B134" s="65"/>
      <c r="C134" s="65"/>
      <c r="D134" s="65"/>
      <c r="E134" s="65"/>
      <c r="F134" s="65"/>
      <c r="G134" s="65"/>
      <c r="H134" s="65"/>
      <c r="I134" s="65"/>
      <c r="J134" s="65"/>
      <c r="K134" s="65"/>
      <c r="L134" s="65"/>
      <c r="M134" s="65"/>
      <c r="N134" s="65"/>
      <c r="O134" s="65"/>
      <c r="P134" s="65"/>
      <c r="Q134" s="65"/>
    </row>
    <row r="135" spans="2:17">
      <c r="B135" s="65"/>
      <c r="C135" s="65"/>
      <c r="D135" s="65"/>
      <c r="E135" s="65"/>
      <c r="F135" s="65"/>
      <c r="G135" s="65"/>
      <c r="H135" s="65"/>
      <c r="I135" s="65"/>
      <c r="J135" s="65"/>
      <c r="K135" s="65"/>
      <c r="L135" s="65"/>
      <c r="M135" s="65"/>
      <c r="N135" s="65"/>
      <c r="O135" s="65"/>
      <c r="P135" s="65"/>
      <c r="Q135" s="65"/>
    </row>
    <row r="136" spans="2:17">
      <c r="B136" s="65"/>
      <c r="C136" s="65"/>
      <c r="D136" s="65"/>
      <c r="E136" s="65"/>
      <c r="F136" s="65"/>
      <c r="G136" s="65"/>
      <c r="H136" s="65"/>
      <c r="I136" s="65"/>
      <c r="J136" s="65"/>
      <c r="K136" s="65"/>
      <c r="L136" s="65"/>
      <c r="M136" s="65"/>
      <c r="N136" s="65"/>
      <c r="O136" s="65"/>
      <c r="P136" s="65"/>
      <c r="Q136" s="65"/>
    </row>
    <row r="137" spans="2:17">
      <c r="B137" s="65"/>
      <c r="C137" s="65"/>
      <c r="D137" s="65"/>
      <c r="E137" s="65"/>
      <c r="F137" s="65"/>
      <c r="G137" s="65"/>
      <c r="H137" s="65"/>
      <c r="I137" s="65"/>
      <c r="J137" s="65"/>
      <c r="K137" s="65"/>
      <c r="L137" s="65"/>
      <c r="M137" s="65"/>
      <c r="N137" s="65"/>
      <c r="O137" s="65"/>
      <c r="P137" s="65"/>
      <c r="Q137" s="65"/>
    </row>
    <row r="138" spans="2:17">
      <c r="B138" s="65"/>
      <c r="C138" s="65"/>
      <c r="D138" s="65"/>
      <c r="E138" s="65"/>
      <c r="F138" s="65"/>
      <c r="G138" s="65"/>
      <c r="H138" s="65"/>
      <c r="I138" s="65"/>
      <c r="J138" s="65"/>
      <c r="K138" s="65"/>
      <c r="L138" s="65"/>
      <c r="M138" s="65"/>
      <c r="N138" s="65"/>
      <c r="O138" s="65"/>
      <c r="P138" s="65"/>
      <c r="Q138" s="65"/>
    </row>
    <row r="139" spans="2:17">
      <c r="B139" s="65"/>
      <c r="C139" s="65"/>
      <c r="D139" s="65"/>
      <c r="E139" s="65"/>
      <c r="F139" s="65"/>
      <c r="G139" s="65"/>
      <c r="H139" s="65"/>
      <c r="I139" s="65"/>
      <c r="J139" s="65"/>
      <c r="K139" s="65"/>
      <c r="L139" s="65"/>
      <c r="M139" s="65"/>
      <c r="N139" s="65"/>
      <c r="O139" s="65"/>
      <c r="P139" s="65"/>
      <c r="Q139" s="65"/>
    </row>
    <row r="140" spans="2:17">
      <c r="B140" s="65"/>
      <c r="C140" s="65"/>
      <c r="D140" s="65"/>
      <c r="E140" s="65"/>
      <c r="F140" s="65"/>
      <c r="G140" s="65"/>
      <c r="H140" s="65"/>
      <c r="I140" s="65"/>
      <c r="J140" s="65"/>
      <c r="K140" s="65"/>
      <c r="L140" s="65"/>
      <c r="M140" s="65"/>
      <c r="N140" s="65"/>
      <c r="O140" s="65"/>
      <c r="P140" s="65"/>
      <c r="Q140" s="65"/>
    </row>
    <row r="141" spans="2:17">
      <c r="B141" s="65"/>
      <c r="C141" s="65"/>
      <c r="D141" s="65"/>
      <c r="E141" s="65"/>
      <c r="F141" s="65"/>
      <c r="G141" s="65"/>
      <c r="H141" s="65"/>
      <c r="I141" s="65"/>
      <c r="J141" s="65"/>
      <c r="K141" s="65"/>
      <c r="L141" s="65"/>
      <c r="M141" s="65"/>
      <c r="N141" s="65"/>
      <c r="O141" s="65"/>
      <c r="P141" s="65"/>
      <c r="Q141" s="65"/>
    </row>
    <row r="142" spans="2:17">
      <c r="B142" s="65"/>
      <c r="C142" s="65"/>
      <c r="D142" s="65"/>
      <c r="E142" s="65"/>
      <c r="F142" s="65"/>
      <c r="G142" s="65"/>
      <c r="H142" s="65"/>
      <c r="I142" s="65"/>
      <c r="J142" s="65"/>
      <c r="K142" s="65"/>
      <c r="L142" s="65"/>
      <c r="M142" s="65"/>
      <c r="N142" s="65"/>
      <c r="O142" s="65"/>
      <c r="P142" s="65"/>
      <c r="Q142" s="65"/>
    </row>
    <row r="143" spans="2:17">
      <c r="B143" s="65"/>
      <c r="C143" s="65"/>
      <c r="D143" s="65"/>
      <c r="E143" s="65"/>
      <c r="F143" s="65"/>
      <c r="G143" s="65"/>
      <c r="H143" s="65"/>
      <c r="I143" s="65"/>
      <c r="J143" s="65"/>
      <c r="K143" s="65"/>
      <c r="L143" s="65"/>
      <c r="M143" s="65"/>
      <c r="N143" s="65"/>
      <c r="O143" s="65"/>
      <c r="P143" s="65"/>
      <c r="Q143" s="65"/>
    </row>
    <row r="144" spans="2:17">
      <c r="B144" s="65"/>
      <c r="C144" s="65"/>
      <c r="D144" s="65"/>
      <c r="E144" s="65"/>
      <c r="F144" s="65"/>
      <c r="G144" s="65"/>
      <c r="H144" s="65"/>
      <c r="I144" s="65"/>
      <c r="J144" s="65"/>
      <c r="K144" s="65"/>
      <c r="L144" s="65"/>
      <c r="M144" s="65"/>
      <c r="N144" s="65"/>
      <c r="O144" s="65"/>
      <c r="P144" s="65"/>
      <c r="Q144" s="65"/>
    </row>
    <row r="145" spans="2:17">
      <c r="B145" s="65"/>
      <c r="C145" s="65"/>
      <c r="D145" s="65"/>
      <c r="E145" s="65"/>
      <c r="F145" s="65"/>
      <c r="G145" s="65"/>
      <c r="H145" s="65"/>
      <c r="I145" s="65"/>
      <c r="J145" s="65"/>
      <c r="K145" s="65"/>
      <c r="L145" s="65"/>
      <c r="M145" s="65"/>
      <c r="N145" s="65"/>
      <c r="O145" s="65"/>
      <c r="P145" s="65"/>
      <c r="Q145" s="65"/>
    </row>
    <row r="146" spans="2:17">
      <c r="B146" s="65"/>
      <c r="C146" s="65"/>
      <c r="D146" s="65"/>
      <c r="E146" s="65"/>
      <c r="F146" s="65"/>
      <c r="G146" s="65"/>
      <c r="H146" s="65"/>
      <c r="I146" s="65"/>
      <c r="J146" s="65"/>
      <c r="K146" s="65"/>
      <c r="L146" s="65"/>
      <c r="M146" s="65"/>
      <c r="N146" s="65"/>
      <c r="O146" s="65"/>
      <c r="P146" s="65"/>
      <c r="Q146" s="65"/>
    </row>
    <row r="147" spans="2:17">
      <c r="B147" s="65"/>
      <c r="C147" s="65"/>
      <c r="D147" s="65"/>
      <c r="E147" s="65"/>
      <c r="F147" s="65"/>
      <c r="G147" s="65"/>
      <c r="H147" s="65"/>
      <c r="I147" s="65"/>
      <c r="J147" s="65"/>
      <c r="K147" s="65"/>
      <c r="L147" s="65"/>
      <c r="M147" s="65"/>
      <c r="N147" s="65"/>
      <c r="O147" s="65"/>
      <c r="P147" s="65"/>
      <c r="Q147" s="65"/>
    </row>
    <row r="148" spans="2:17">
      <c r="B148" s="65"/>
      <c r="C148" s="65"/>
      <c r="D148" s="65"/>
      <c r="E148" s="65"/>
      <c r="F148" s="65"/>
      <c r="G148" s="65"/>
      <c r="H148" s="65"/>
      <c r="I148" s="65"/>
      <c r="J148" s="65"/>
      <c r="K148" s="65"/>
      <c r="L148" s="65"/>
      <c r="M148" s="65"/>
      <c r="N148" s="65"/>
      <c r="O148" s="65"/>
      <c r="P148" s="65"/>
      <c r="Q148" s="65"/>
    </row>
    <row r="149" spans="2:17">
      <c r="B149" s="65"/>
      <c r="C149" s="65"/>
      <c r="D149" s="65"/>
      <c r="E149" s="65"/>
      <c r="F149" s="65"/>
      <c r="G149" s="65"/>
      <c r="H149" s="65"/>
      <c r="I149" s="65"/>
      <c r="J149" s="65"/>
      <c r="K149" s="65"/>
      <c r="L149" s="65"/>
      <c r="M149" s="65"/>
      <c r="N149" s="65"/>
      <c r="O149" s="65"/>
      <c r="P149" s="65"/>
      <c r="Q149" s="65"/>
    </row>
    <row r="150" spans="2:17">
      <c r="B150" s="65"/>
      <c r="C150" s="65"/>
      <c r="D150" s="65"/>
      <c r="E150" s="65"/>
      <c r="F150" s="65"/>
      <c r="G150" s="65"/>
      <c r="H150" s="65"/>
      <c r="I150" s="65"/>
      <c r="J150" s="65"/>
      <c r="K150" s="65"/>
      <c r="L150" s="65"/>
      <c r="M150" s="65"/>
      <c r="N150" s="65"/>
      <c r="O150" s="65"/>
      <c r="P150" s="65"/>
      <c r="Q150" s="65"/>
    </row>
    <row r="151" spans="2:17">
      <c r="B151" s="65"/>
      <c r="C151" s="65"/>
      <c r="D151" s="65"/>
      <c r="E151" s="65"/>
      <c r="F151" s="65"/>
      <c r="G151" s="65"/>
      <c r="H151" s="65"/>
      <c r="I151" s="65"/>
      <c r="J151" s="65"/>
      <c r="K151" s="65"/>
      <c r="L151" s="65"/>
      <c r="M151" s="65"/>
      <c r="N151" s="65"/>
      <c r="O151" s="65"/>
      <c r="P151" s="65"/>
      <c r="Q151" s="65"/>
    </row>
    <row r="152" spans="2:17">
      <c r="B152" s="65"/>
      <c r="C152" s="65"/>
      <c r="D152" s="65"/>
      <c r="E152" s="65"/>
      <c r="F152" s="65"/>
      <c r="G152" s="65"/>
      <c r="H152" s="65"/>
      <c r="I152" s="65"/>
      <c r="J152" s="65"/>
      <c r="K152" s="65"/>
      <c r="L152" s="65"/>
      <c r="M152" s="65"/>
      <c r="N152" s="65"/>
      <c r="O152" s="65"/>
      <c r="P152" s="65"/>
      <c r="Q152" s="65"/>
    </row>
    <row r="153" spans="2:17">
      <c r="B153" s="65"/>
      <c r="C153" s="65"/>
      <c r="D153" s="65"/>
      <c r="E153" s="65"/>
      <c r="F153" s="65"/>
      <c r="G153" s="65"/>
      <c r="H153" s="65"/>
      <c r="I153" s="65"/>
      <c r="J153" s="65"/>
      <c r="K153" s="65"/>
      <c r="L153" s="65"/>
      <c r="M153" s="65"/>
      <c r="N153" s="65"/>
      <c r="O153" s="65"/>
      <c r="P153" s="65"/>
      <c r="Q153" s="65"/>
    </row>
    <row r="154" spans="2:17">
      <c r="B154" s="65"/>
      <c r="C154" s="65"/>
      <c r="D154" s="65"/>
      <c r="E154" s="65"/>
      <c r="F154" s="65"/>
      <c r="G154" s="65"/>
      <c r="H154" s="65"/>
      <c r="I154" s="65"/>
      <c r="J154" s="65"/>
      <c r="K154" s="65"/>
      <c r="L154" s="65"/>
      <c r="M154" s="65"/>
      <c r="N154" s="65"/>
      <c r="O154" s="65"/>
      <c r="P154" s="65"/>
      <c r="Q154" s="65"/>
    </row>
    <row r="155" spans="2:17">
      <c r="B155" s="65"/>
      <c r="C155" s="65"/>
      <c r="D155" s="65"/>
      <c r="E155" s="65"/>
      <c r="F155" s="65"/>
      <c r="G155" s="65"/>
      <c r="H155" s="65"/>
      <c r="I155" s="65"/>
      <c r="J155" s="65"/>
      <c r="K155" s="65"/>
      <c r="L155" s="65"/>
      <c r="M155" s="65"/>
      <c r="N155" s="65"/>
      <c r="O155" s="65"/>
      <c r="P155" s="65"/>
      <c r="Q155" s="65"/>
    </row>
    <row r="156" spans="2:17">
      <c r="B156" s="65"/>
      <c r="C156" s="65"/>
      <c r="D156" s="65"/>
      <c r="E156" s="65"/>
      <c r="F156" s="65"/>
      <c r="G156" s="65"/>
      <c r="H156" s="65"/>
      <c r="I156" s="65"/>
      <c r="J156" s="65"/>
      <c r="K156" s="65"/>
      <c r="L156" s="65"/>
      <c r="M156" s="65"/>
      <c r="N156" s="65"/>
      <c r="O156" s="65"/>
      <c r="P156" s="65"/>
      <c r="Q156" s="65"/>
    </row>
    <row r="157" spans="2:17">
      <c r="B157" s="65"/>
      <c r="C157" s="65"/>
      <c r="D157" s="65"/>
      <c r="E157" s="65"/>
      <c r="F157" s="65"/>
      <c r="G157" s="65"/>
      <c r="H157" s="65"/>
      <c r="I157" s="65"/>
      <c r="J157" s="65"/>
      <c r="K157" s="65"/>
      <c r="L157" s="65"/>
      <c r="M157" s="65"/>
      <c r="N157" s="65"/>
      <c r="O157" s="65"/>
      <c r="P157" s="65"/>
      <c r="Q157" s="65"/>
    </row>
    <row r="158" spans="2:17">
      <c r="B158" s="65"/>
      <c r="C158" s="65"/>
      <c r="D158" s="65"/>
      <c r="E158" s="65"/>
      <c r="F158" s="65"/>
      <c r="G158" s="65"/>
      <c r="H158" s="65"/>
      <c r="I158" s="65"/>
      <c r="J158" s="65"/>
      <c r="K158" s="65"/>
      <c r="L158" s="65"/>
      <c r="M158" s="65"/>
      <c r="N158" s="65"/>
      <c r="O158" s="65"/>
      <c r="P158" s="65"/>
      <c r="Q158" s="65"/>
    </row>
    <row r="159" spans="2:17">
      <c r="B159" s="65"/>
      <c r="C159" s="65"/>
      <c r="D159" s="65"/>
      <c r="E159" s="65"/>
      <c r="F159" s="65"/>
      <c r="G159" s="65"/>
      <c r="H159" s="65"/>
      <c r="I159" s="65"/>
      <c r="J159" s="65"/>
      <c r="K159" s="65"/>
      <c r="L159" s="65"/>
      <c r="M159" s="65"/>
      <c r="N159" s="65"/>
      <c r="O159" s="65"/>
      <c r="P159" s="65"/>
      <c r="Q159" s="65"/>
    </row>
    <row r="160" spans="2:17">
      <c r="B160" s="65"/>
      <c r="C160" s="65"/>
      <c r="D160" s="65"/>
      <c r="E160" s="65"/>
      <c r="F160" s="65"/>
      <c r="G160" s="65"/>
      <c r="H160" s="65"/>
      <c r="I160" s="65"/>
      <c r="J160" s="65"/>
      <c r="K160" s="65"/>
      <c r="L160" s="65"/>
      <c r="M160" s="65"/>
      <c r="N160" s="65"/>
      <c r="O160" s="65"/>
      <c r="P160" s="65"/>
      <c r="Q160" s="65"/>
    </row>
    <row r="161" spans="2:17">
      <c r="B161" s="65"/>
      <c r="C161" s="65"/>
      <c r="D161" s="65"/>
      <c r="E161" s="65"/>
      <c r="F161" s="65"/>
      <c r="G161" s="65"/>
      <c r="H161" s="65"/>
      <c r="I161" s="65"/>
      <c r="J161" s="65"/>
      <c r="K161" s="65"/>
      <c r="L161" s="65"/>
      <c r="M161" s="65"/>
      <c r="N161" s="65"/>
      <c r="O161" s="65"/>
      <c r="P161" s="65"/>
      <c r="Q161" s="65"/>
    </row>
    <row r="162" spans="2:17">
      <c r="B162" s="65"/>
      <c r="C162" s="65"/>
      <c r="D162" s="65"/>
      <c r="E162" s="65"/>
      <c r="F162" s="65"/>
      <c r="G162" s="65"/>
      <c r="H162" s="65"/>
      <c r="I162" s="65"/>
      <c r="J162" s="65"/>
      <c r="K162" s="65"/>
      <c r="L162" s="65"/>
      <c r="M162" s="65"/>
      <c r="N162" s="65"/>
      <c r="O162" s="65"/>
      <c r="P162" s="65"/>
      <c r="Q162" s="65"/>
    </row>
    <row r="163" spans="2:17">
      <c r="B163" s="65"/>
      <c r="C163" s="65"/>
      <c r="D163" s="65"/>
      <c r="E163" s="65"/>
      <c r="F163" s="65"/>
      <c r="G163" s="65"/>
      <c r="H163" s="65"/>
      <c r="I163" s="65"/>
      <c r="J163" s="65"/>
      <c r="K163" s="65"/>
      <c r="L163" s="65"/>
      <c r="M163" s="65"/>
      <c r="N163" s="65"/>
      <c r="O163" s="65"/>
      <c r="P163" s="65"/>
      <c r="Q163" s="65"/>
    </row>
    <row r="164" spans="2:17">
      <c r="B164" s="65"/>
      <c r="C164" s="65"/>
      <c r="D164" s="65"/>
      <c r="E164" s="65"/>
      <c r="F164" s="65"/>
      <c r="G164" s="65"/>
      <c r="H164" s="65"/>
      <c r="I164" s="65"/>
      <c r="J164" s="65"/>
      <c r="K164" s="65"/>
      <c r="L164" s="65"/>
      <c r="M164" s="65"/>
      <c r="N164" s="65"/>
      <c r="O164" s="65"/>
      <c r="P164" s="65"/>
      <c r="Q164" s="65"/>
    </row>
    <row r="165" spans="2:17">
      <c r="B165" s="65"/>
      <c r="C165" s="65"/>
      <c r="D165" s="65"/>
      <c r="E165" s="65"/>
      <c r="F165" s="65"/>
      <c r="G165" s="65"/>
      <c r="H165" s="65"/>
      <c r="I165" s="65"/>
      <c r="J165" s="65"/>
      <c r="K165" s="65"/>
      <c r="L165" s="65"/>
      <c r="M165" s="65"/>
      <c r="N165" s="65"/>
      <c r="O165" s="65"/>
      <c r="P165" s="65"/>
      <c r="Q165" s="65"/>
    </row>
    <row r="166" spans="2:17">
      <c r="B166" s="65"/>
      <c r="C166" s="65"/>
      <c r="D166" s="65"/>
      <c r="E166" s="65"/>
      <c r="F166" s="65"/>
      <c r="G166" s="65"/>
      <c r="H166" s="65"/>
      <c r="I166" s="65"/>
      <c r="J166" s="65"/>
      <c r="K166" s="65"/>
      <c r="L166" s="65"/>
      <c r="M166" s="65"/>
      <c r="N166" s="65"/>
      <c r="O166" s="65"/>
      <c r="P166" s="65"/>
      <c r="Q166" s="65"/>
    </row>
    <row r="167" spans="2:17">
      <c r="B167" s="65"/>
      <c r="C167" s="65"/>
      <c r="D167" s="65"/>
      <c r="E167" s="65"/>
      <c r="F167" s="65"/>
      <c r="G167" s="65"/>
      <c r="H167" s="65"/>
      <c r="I167" s="65"/>
      <c r="J167" s="65"/>
      <c r="K167" s="65"/>
      <c r="L167" s="65"/>
      <c r="M167" s="65"/>
      <c r="N167" s="65"/>
      <c r="O167" s="65"/>
      <c r="P167" s="65"/>
      <c r="Q167" s="65"/>
    </row>
    <row r="168" spans="2:17">
      <c r="B168" s="65"/>
      <c r="C168" s="65"/>
      <c r="D168" s="65"/>
      <c r="E168" s="65"/>
      <c r="F168" s="65"/>
      <c r="G168" s="65"/>
      <c r="H168" s="65"/>
      <c r="I168" s="65"/>
      <c r="J168" s="65"/>
      <c r="K168" s="65"/>
      <c r="L168" s="65"/>
      <c r="M168" s="65"/>
      <c r="N168" s="65"/>
      <c r="O168" s="65"/>
      <c r="P168" s="65"/>
      <c r="Q168" s="65"/>
    </row>
    <row r="169" spans="2:17">
      <c r="B169" s="65"/>
      <c r="C169" s="65"/>
      <c r="D169" s="65"/>
      <c r="E169" s="65"/>
      <c r="F169" s="65"/>
      <c r="G169" s="65"/>
      <c r="H169" s="65"/>
      <c r="I169" s="65"/>
      <c r="J169" s="65"/>
      <c r="K169" s="65"/>
      <c r="L169" s="65"/>
      <c r="M169" s="65"/>
      <c r="N169" s="65"/>
      <c r="O169" s="65"/>
      <c r="P169" s="65"/>
      <c r="Q169" s="65"/>
    </row>
    <row r="170" spans="2:17">
      <c r="B170" s="65"/>
      <c r="C170" s="65"/>
      <c r="D170" s="65"/>
      <c r="E170" s="65"/>
      <c r="F170" s="65"/>
      <c r="G170" s="65"/>
      <c r="H170" s="65"/>
      <c r="I170" s="65"/>
      <c r="J170" s="65"/>
      <c r="K170" s="65"/>
      <c r="L170" s="65"/>
      <c r="M170" s="65"/>
      <c r="N170" s="65"/>
      <c r="O170" s="65"/>
      <c r="P170" s="65"/>
      <c r="Q170" s="65"/>
    </row>
    <row r="171" spans="2:17">
      <c r="B171" s="65"/>
      <c r="C171" s="65"/>
      <c r="D171" s="65"/>
      <c r="E171" s="65"/>
      <c r="F171" s="65"/>
      <c r="G171" s="65"/>
      <c r="H171" s="65"/>
      <c r="I171" s="65"/>
      <c r="J171" s="65"/>
      <c r="K171" s="65"/>
      <c r="L171" s="65"/>
      <c r="M171" s="65"/>
      <c r="N171" s="65"/>
      <c r="O171" s="65"/>
      <c r="P171" s="65"/>
      <c r="Q171" s="65"/>
    </row>
    <row r="172" spans="2:17">
      <c r="B172" s="65"/>
      <c r="C172" s="65"/>
      <c r="D172" s="65"/>
      <c r="E172" s="65"/>
      <c r="F172" s="65"/>
      <c r="G172" s="65"/>
      <c r="H172" s="65"/>
      <c r="I172" s="65"/>
      <c r="J172" s="65"/>
      <c r="K172" s="65"/>
      <c r="L172" s="65"/>
      <c r="M172" s="65"/>
      <c r="N172" s="65"/>
      <c r="O172" s="65"/>
      <c r="P172" s="65"/>
      <c r="Q172" s="65"/>
    </row>
    <row r="173" spans="2:17">
      <c r="B173" s="65"/>
      <c r="C173" s="65"/>
      <c r="D173" s="65"/>
      <c r="E173" s="65"/>
      <c r="F173" s="65"/>
      <c r="G173" s="65"/>
      <c r="H173" s="65"/>
      <c r="I173" s="65"/>
      <c r="J173" s="65"/>
      <c r="K173" s="65"/>
      <c r="L173" s="65"/>
      <c r="M173" s="65"/>
      <c r="N173" s="65"/>
      <c r="O173" s="65"/>
      <c r="P173" s="65"/>
      <c r="Q173" s="65"/>
    </row>
    <row r="174" spans="2:17">
      <c r="B174" s="65"/>
      <c r="C174" s="65"/>
      <c r="D174" s="65"/>
      <c r="E174" s="65"/>
      <c r="F174" s="65"/>
      <c r="G174" s="65"/>
      <c r="H174" s="65"/>
      <c r="I174" s="65"/>
      <c r="J174" s="65"/>
      <c r="K174" s="65"/>
      <c r="L174" s="65"/>
      <c r="M174" s="65"/>
      <c r="N174" s="65"/>
      <c r="O174" s="65"/>
      <c r="P174" s="65"/>
      <c r="Q174" s="65"/>
    </row>
    <row r="175" spans="2:17">
      <c r="B175" s="65"/>
      <c r="C175" s="65"/>
      <c r="D175" s="65"/>
      <c r="E175" s="65"/>
      <c r="F175" s="65"/>
      <c r="G175" s="65"/>
      <c r="H175" s="65"/>
      <c r="I175" s="65"/>
      <c r="J175" s="65"/>
      <c r="K175" s="65"/>
      <c r="L175" s="65"/>
      <c r="M175" s="65"/>
      <c r="N175" s="65"/>
      <c r="O175" s="65"/>
      <c r="P175" s="65"/>
      <c r="Q175" s="65"/>
    </row>
    <row r="176" spans="2:17">
      <c r="B176" s="65"/>
      <c r="C176" s="65"/>
      <c r="D176" s="65"/>
      <c r="E176" s="65"/>
      <c r="F176" s="65"/>
      <c r="G176" s="65"/>
      <c r="H176" s="65"/>
      <c r="I176" s="65"/>
      <c r="J176" s="65"/>
      <c r="K176" s="65"/>
      <c r="L176" s="65"/>
      <c r="M176" s="65"/>
      <c r="N176" s="65"/>
      <c r="O176" s="65"/>
      <c r="P176" s="65"/>
      <c r="Q176" s="65"/>
    </row>
    <row r="177" spans="2:17">
      <c r="B177" s="65"/>
      <c r="C177" s="65"/>
      <c r="D177" s="65"/>
      <c r="E177" s="65"/>
      <c r="F177" s="65"/>
      <c r="G177" s="65"/>
      <c r="H177" s="65"/>
      <c r="I177" s="65"/>
      <c r="J177" s="65"/>
      <c r="K177" s="65"/>
      <c r="L177" s="65"/>
      <c r="M177" s="65"/>
      <c r="N177" s="65"/>
      <c r="O177" s="65"/>
      <c r="P177" s="65"/>
      <c r="Q177" s="65"/>
    </row>
    <row r="178" spans="2:17">
      <c r="B178" s="65"/>
      <c r="C178" s="65"/>
      <c r="D178" s="65"/>
      <c r="E178" s="65"/>
      <c r="F178" s="65"/>
      <c r="G178" s="65"/>
      <c r="H178" s="65"/>
      <c r="I178" s="65"/>
      <c r="J178" s="65"/>
      <c r="K178" s="65"/>
      <c r="L178" s="65"/>
      <c r="M178" s="65"/>
      <c r="N178" s="65"/>
      <c r="O178" s="65"/>
      <c r="P178" s="65"/>
      <c r="Q178" s="65"/>
    </row>
    <row r="179" spans="2:17">
      <c r="B179" s="65"/>
      <c r="C179" s="65"/>
      <c r="D179" s="65"/>
      <c r="E179" s="65"/>
      <c r="F179" s="65"/>
      <c r="G179" s="65"/>
      <c r="H179" s="65"/>
      <c r="I179" s="65"/>
      <c r="J179" s="65"/>
      <c r="K179" s="65"/>
      <c r="L179" s="65"/>
      <c r="M179" s="65"/>
      <c r="N179" s="65"/>
      <c r="O179" s="65"/>
      <c r="P179" s="65"/>
      <c r="Q179" s="65"/>
    </row>
    <row r="180" spans="2:17">
      <c r="B180" s="65"/>
      <c r="C180" s="65"/>
      <c r="D180" s="65"/>
      <c r="E180" s="65"/>
      <c r="F180" s="65"/>
      <c r="G180" s="65"/>
      <c r="H180" s="65"/>
      <c r="I180" s="65"/>
      <c r="J180" s="65"/>
      <c r="K180" s="65"/>
      <c r="L180" s="65"/>
      <c r="M180" s="65"/>
      <c r="N180" s="65"/>
      <c r="O180" s="65"/>
      <c r="P180" s="65"/>
      <c r="Q180" s="65"/>
    </row>
    <row r="181" spans="2:17">
      <c r="B181" s="65"/>
      <c r="C181" s="65"/>
      <c r="D181" s="65"/>
      <c r="E181" s="65"/>
      <c r="F181" s="65"/>
      <c r="G181" s="65"/>
      <c r="H181" s="65"/>
      <c r="I181" s="65"/>
      <c r="J181" s="65"/>
      <c r="K181" s="65"/>
      <c r="L181" s="65"/>
      <c r="M181" s="65"/>
      <c r="N181" s="65"/>
      <c r="O181" s="65"/>
      <c r="P181" s="65"/>
      <c r="Q181" s="65"/>
    </row>
    <row r="182" spans="2:17">
      <c r="B182" s="65"/>
      <c r="C182" s="65"/>
      <c r="D182" s="65"/>
      <c r="E182" s="65"/>
      <c r="F182" s="65"/>
      <c r="G182" s="65"/>
      <c r="H182" s="65"/>
      <c r="I182" s="65"/>
      <c r="J182" s="65"/>
      <c r="K182" s="65"/>
      <c r="L182" s="65"/>
      <c r="M182" s="65"/>
      <c r="N182" s="65"/>
      <c r="O182" s="65"/>
      <c r="P182" s="65"/>
      <c r="Q182" s="65"/>
    </row>
    <row r="183" spans="2:17">
      <c r="B183" s="65"/>
      <c r="C183" s="65"/>
      <c r="D183" s="65"/>
      <c r="E183" s="65"/>
      <c r="F183" s="65"/>
      <c r="G183" s="65"/>
      <c r="H183" s="65"/>
      <c r="I183" s="65"/>
      <c r="J183" s="65"/>
      <c r="K183" s="65"/>
      <c r="L183" s="65"/>
      <c r="M183" s="65"/>
      <c r="N183" s="65"/>
      <c r="O183" s="65"/>
      <c r="P183" s="65"/>
      <c r="Q183" s="65"/>
    </row>
    <row r="184" spans="2:17">
      <c r="B184" s="65"/>
      <c r="C184" s="65"/>
      <c r="D184" s="65"/>
      <c r="E184" s="65"/>
      <c r="F184" s="65"/>
      <c r="G184" s="65"/>
      <c r="H184" s="65"/>
      <c r="I184" s="65"/>
      <c r="J184" s="65"/>
      <c r="K184" s="65"/>
      <c r="L184" s="65"/>
      <c r="M184" s="65"/>
      <c r="N184" s="65"/>
      <c r="O184" s="65"/>
      <c r="P184" s="65"/>
      <c r="Q184" s="65"/>
    </row>
    <row r="185" spans="2:17">
      <c r="B185" s="65"/>
      <c r="C185" s="65"/>
      <c r="D185" s="65"/>
      <c r="E185" s="65"/>
      <c r="F185" s="65"/>
      <c r="G185" s="65"/>
      <c r="H185" s="65"/>
      <c r="I185" s="65"/>
      <c r="J185" s="65"/>
      <c r="K185" s="65"/>
      <c r="L185" s="65"/>
      <c r="M185" s="65"/>
      <c r="N185" s="65"/>
      <c r="O185" s="65"/>
      <c r="P185" s="65"/>
      <c r="Q185" s="65"/>
    </row>
    <row r="186" spans="2:17">
      <c r="B186" s="65"/>
      <c r="C186" s="65"/>
      <c r="D186" s="65"/>
      <c r="E186" s="65"/>
      <c r="F186" s="65"/>
      <c r="G186" s="65"/>
      <c r="H186" s="65"/>
      <c r="I186" s="65"/>
      <c r="J186" s="65"/>
      <c r="K186" s="65"/>
      <c r="L186" s="65"/>
      <c r="M186" s="65"/>
      <c r="N186" s="65"/>
      <c r="O186" s="65"/>
      <c r="P186" s="65"/>
      <c r="Q186" s="65"/>
    </row>
    <row r="187" spans="2:17">
      <c r="B187" s="65"/>
      <c r="C187" s="65"/>
      <c r="D187" s="65"/>
      <c r="E187" s="65"/>
      <c r="F187" s="65"/>
      <c r="G187" s="65"/>
      <c r="H187" s="65"/>
      <c r="I187" s="65"/>
      <c r="J187" s="65"/>
      <c r="K187" s="65"/>
      <c r="L187" s="65"/>
      <c r="M187" s="65"/>
      <c r="N187" s="65"/>
      <c r="O187" s="65"/>
      <c r="P187" s="65"/>
      <c r="Q187" s="65"/>
    </row>
    <row r="188" spans="2:17">
      <c r="B188" s="65"/>
      <c r="C188" s="65"/>
      <c r="D188" s="65"/>
      <c r="E188" s="65"/>
      <c r="F188" s="65"/>
      <c r="G188" s="65"/>
      <c r="H188" s="65"/>
      <c r="I188" s="65"/>
      <c r="J188" s="65"/>
      <c r="K188" s="65"/>
      <c r="L188" s="65"/>
      <c r="M188" s="65"/>
      <c r="N188" s="65"/>
      <c r="O188" s="65"/>
      <c r="P188" s="65"/>
      <c r="Q188" s="65"/>
    </row>
    <row r="189" spans="2:17">
      <c r="B189" s="65"/>
      <c r="C189" s="65"/>
      <c r="D189" s="65"/>
      <c r="E189" s="65"/>
      <c r="F189" s="65"/>
      <c r="G189" s="65"/>
      <c r="H189" s="65"/>
      <c r="I189" s="65"/>
      <c r="J189" s="65"/>
      <c r="K189" s="65"/>
      <c r="L189" s="65"/>
      <c r="M189" s="65"/>
      <c r="N189" s="65"/>
      <c r="O189" s="65"/>
      <c r="P189" s="65"/>
      <c r="Q189" s="65"/>
    </row>
    <row r="190" spans="2:17">
      <c r="B190" s="65"/>
      <c r="C190" s="65"/>
      <c r="D190" s="65"/>
      <c r="E190" s="65"/>
      <c r="F190" s="65"/>
      <c r="G190" s="65"/>
      <c r="H190" s="65"/>
      <c r="I190" s="65"/>
      <c r="J190" s="65"/>
      <c r="K190" s="65"/>
      <c r="L190" s="65"/>
      <c r="M190" s="65"/>
      <c r="N190" s="65"/>
      <c r="O190" s="65"/>
      <c r="P190" s="65"/>
      <c r="Q190" s="65"/>
    </row>
    <row r="191" spans="2:17">
      <c r="B191" s="65"/>
      <c r="C191" s="65"/>
      <c r="D191" s="65"/>
      <c r="E191" s="65"/>
      <c r="F191" s="65"/>
      <c r="G191" s="65"/>
      <c r="H191" s="65"/>
      <c r="I191" s="65"/>
      <c r="J191" s="65"/>
      <c r="K191" s="65"/>
      <c r="L191" s="65"/>
      <c r="M191" s="65"/>
      <c r="N191" s="65"/>
      <c r="O191" s="65"/>
      <c r="P191" s="65"/>
      <c r="Q191" s="65"/>
    </row>
    <row r="192" spans="2:17">
      <c r="B192" s="65"/>
      <c r="C192" s="65"/>
      <c r="D192" s="65"/>
      <c r="E192" s="65"/>
      <c r="F192" s="65"/>
      <c r="G192" s="65"/>
      <c r="H192" s="65"/>
      <c r="I192" s="65"/>
      <c r="J192" s="65"/>
      <c r="K192" s="65"/>
      <c r="L192" s="65"/>
      <c r="M192" s="65"/>
      <c r="N192" s="65"/>
      <c r="O192" s="65"/>
      <c r="P192" s="65"/>
      <c r="Q192" s="65"/>
    </row>
    <row r="193" spans="2:17">
      <c r="B193" s="65"/>
      <c r="C193" s="65"/>
      <c r="D193" s="65"/>
      <c r="E193" s="65"/>
      <c r="F193" s="65"/>
      <c r="G193" s="65"/>
      <c r="H193" s="65"/>
      <c r="I193" s="65"/>
      <c r="J193" s="65"/>
      <c r="K193" s="65"/>
      <c r="L193" s="65"/>
      <c r="M193" s="65"/>
      <c r="N193" s="65"/>
      <c r="O193" s="65"/>
      <c r="P193" s="65"/>
      <c r="Q193" s="65"/>
    </row>
    <row r="194" spans="2:17">
      <c r="B194" s="65"/>
      <c r="C194" s="65"/>
      <c r="D194" s="65"/>
      <c r="E194" s="65"/>
      <c r="F194" s="65"/>
      <c r="G194" s="65"/>
      <c r="H194" s="65"/>
      <c r="I194" s="65"/>
      <c r="J194" s="65"/>
      <c r="K194" s="65"/>
      <c r="L194" s="65"/>
      <c r="M194" s="65"/>
      <c r="N194" s="65"/>
      <c r="O194" s="65"/>
      <c r="P194" s="65"/>
      <c r="Q194" s="65"/>
    </row>
    <row r="195" spans="2:17">
      <c r="B195" s="65"/>
      <c r="C195" s="65"/>
      <c r="D195" s="65"/>
      <c r="E195" s="65"/>
      <c r="F195" s="65"/>
      <c r="G195" s="65"/>
      <c r="H195" s="65"/>
      <c r="I195" s="65"/>
      <c r="J195" s="65"/>
      <c r="K195" s="65"/>
      <c r="L195" s="65"/>
      <c r="M195" s="65"/>
      <c r="N195" s="65"/>
      <c r="O195" s="65"/>
      <c r="P195" s="65"/>
      <c r="Q195" s="65"/>
    </row>
    <row r="196" spans="2:17">
      <c r="B196" s="65"/>
      <c r="C196" s="65"/>
      <c r="D196" s="65"/>
      <c r="E196" s="65"/>
      <c r="F196" s="65"/>
      <c r="G196" s="65"/>
      <c r="H196" s="65"/>
      <c r="I196" s="65"/>
      <c r="J196" s="65"/>
      <c r="K196" s="65"/>
      <c r="L196" s="65"/>
      <c r="M196" s="65"/>
      <c r="N196" s="65"/>
      <c r="O196" s="65"/>
      <c r="P196" s="65"/>
      <c r="Q196" s="65"/>
    </row>
    <row r="197" spans="2:17">
      <c r="B197" s="65"/>
      <c r="C197" s="65"/>
      <c r="D197" s="65"/>
      <c r="E197" s="65"/>
      <c r="F197" s="65"/>
      <c r="G197" s="65"/>
      <c r="H197" s="65"/>
      <c r="I197" s="65"/>
      <c r="J197" s="65"/>
      <c r="K197" s="65"/>
      <c r="L197" s="65"/>
      <c r="M197" s="65"/>
      <c r="N197" s="65"/>
      <c r="O197" s="65"/>
      <c r="P197" s="65"/>
      <c r="Q197" s="65"/>
    </row>
    <row r="198" spans="2:17">
      <c r="B198" s="65"/>
      <c r="C198" s="65"/>
      <c r="D198" s="65"/>
      <c r="E198" s="65"/>
      <c r="F198" s="65"/>
      <c r="G198" s="65"/>
      <c r="H198" s="65"/>
      <c r="I198" s="65"/>
      <c r="J198" s="65"/>
      <c r="K198" s="65"/>
      <c r="L198" s="65"/>
      <c r="M198" s="65"/>
      <c r="N198" s="65"/>
      <c r="O198" s="65"/>
      <c r="P198" s="65"/>
      <c r="Q198" s="65"/>
    </row>
    <row r="199" spans="2:17">
      <c r="B199" s="65"/>
      <c r="C199" s="65"/>
      <c r="D199" s="65"/>
      <c r="E199" s="65"/>
      <c r="F199" s="65"/>
      <c r="G199" s="65"/>
      <c r="H199" s="65"/>
      <c r="I199" s="65"/>
      <c r="J199" s="65"/>
      <c r="K199" s="65"/>
      <c r="L199" s="65"/>
      <c r="M199" s="65"/>
      <c r="N199" s="65"/>
      <c r="O199" s="65"/>
      <c r="P199" s="65"/>
      <c r="Q199" s="65"/>
    </row>
    <row r="200" spans="2:17">
      <c r="B200" s="65"/>
      <c r="C200" s="65"/>
      <c r="D200" s="65"/>
      <c r="E200" s="65"/>
      <c r="F200" s="65"/>
      <c r="G200" s="65"/>
      <c r="H200" s="65"/>
      <c r="I200" s="65"/>
      <c r="J200" s="65"/>
      <c r="K200" s="65"/>
      <c r="L200" s="65"/>
      <c r="M200" s="65"/>
      <c r="N200" s="65"/>
      <c r="O200" s="65"/>
      <c r="P200" s="65"/>
      <c r="Q200" s="65"/>
    </row>
    <row r="201" spans="2:17">
      <c r="B201" s="65"/>
      <c r="C201" s="65"/>
      <c r="D201" s="65"/>
      <c r="E201" s="65"/>
      <c r="F201" s="65"/>
      <c r="G201" s="65"/>
      <c r="H201" s="65"/>
      <c r="I201" s="65"/>
      <c r="J201" s="65"/>
      <c r="K201" s="65"/>
      <c r="L201" s="65"/>
      <c r="M201" s="65"/>
      <c r="N201" s="65"/>
      <c r="O201" s="65"/>
      <c r="P201" s="65"/>
      <c r="Q201" s="65"/>
    </row>
    <row r="202" spans="2:17">
      <c r="B202" s="65"/>
      <c r="C202" s="65"/>
      <c r="D202" s="65"/>
      <c r="E202" s="65"/>
      <c r="F202" s="65"/>
      <c r="G202" s="65"/>
      <c r="H202" s="65"/>
      <c r="I202" s="65"/>
      <c r="J202" s="65"/>
      <c r="K202" s="65"/>
      <c r="L202" s="65"/>
      <c r="M202" s="65"/>
      <c r="N202" s="65"/>
      <c r="O202" s="65"/>
      <c r="P202" s="65"/>
      <c r="Q202" s="65"/>
    </row>
    <row r="203" spans="2:17">
      <c r="B203" s="65"/>
      <c r="C203" s="65"/>
      <c r="D203" s="65"/>
      <c r="E203" s="65"/>
      <c r="F203" s="65"/>
      <c r="G203" s="65"/>
      <c r="H203" s="65"/>
      <c r="I203" s="65"/>
      <c r="J203" s="65"/>
      <c r="K203" s="65"/>
      <c r="L203" s="65"/>
      <c r="M203" s="65"/>
      <c r="N203" s="65"/>
      <c r="O203" s="65"/>
      <c r="P203" s="65"/>
      <c r="Q203" s="65"/>
    </row>
    <row r="204" spans="2:17">
      <c r="B204" s="65"/>
      <c r="C204" s="65"/>
      <c r="D204" s="65"/>
      <c r="E204" s="65"/>
      <c r="F204" s="65"/>
      <c r="G204" s="65"/>
      <c r="H204" s="65"/>
      <c r="I204" s="65"/>
      <c r="J204" s="65"/>
      <c r="K204" s="65"/>
      <c r="L204" s="65"/>
      <c r="M204" s="65"/>
      <c r="N204" s="65"/>
      <c r="O204" s="65"/>
      <c r="P204" s="65"/>
      <c r="Q204" s="65"/>
    </row>
    <row r="205" spans="2:17">
      <c r="B205" s="65"/>
      <c r="C205" s="65"/>
      <c r="D205" s="65"/>
      <c r="E205" s="65"/>
      <c r="F205" s="65"/>
      <c r="G205" s="65"/>
      <c r="H205" s="65"/>
      <c r="I205" s="65"/>
      <c r="J205" s="65"/>
      <c r="K205" s="65"/>
      <c r="L205" s="65"/>
      <c r="M205" s="65"/>
      <c r="N205" s="65"/>
      <c r="O205" s="65"/>
      <c r="P205" s="65"/>
      <c r="Q205" s="65"/>
    </row>
    <row r="206" spans="2:17">
      <c r="B206" s="65"/>
      <c r="C206" s="65"/>
    </row>
    <row r="207" spans="2:17">
      <c r="B207" s="65"/>
      <c r="C207" s="65"/>
    </row>
    <row r="208" spans="2:17">
      <c r="B208" s="65"/>
      <c r="C208" s="65"/>
    </row>
    <row r="209" spans="2:3">
      <c r="B209" s="65"/>
      <c r="C209" s="65"/>
    </row>
    <row r="210" spans="2:3">
      <c r="B210" s="65"/>
      <c r="C210" s="65"/>
    </row>
    <row r="211" spans="2:3">
      <c r="B211" s="65"/>
      <c r="C211" s="65"/>
    </row>
    <row r="212" spans="2:3">
      <c r="B212" s="65"/>
      <c r="C212" s="65"/>
    </row>
    <row r="213" spans="2:3">
      <c r="B213" s="65"/>
      <c r="C213" s="65"/>
    </row>
    <row r="214" spans="2:3">
      <c r="B214" s="65"/>
      <c r="C214" s="65"/>
    </row>
    <row r="215" spans="2:3">
      <c r="B215" s="65"/>
      <c r="C215" s="65"/>
    </row>
    <row r="216" spans="2:3">
      <c r="B216" s="65"/>
      <c r="C216" s="65"/>
    </row>
    <row r="217" spans="2:3">
      <c r="B217" s="65"/>
      <c r="C217" s="65"/>
    </row>
    <row r="218" spans="2:3">
      <c r="B218" s="65"/>
      <c r="C218" s="65"/>
    </row>
    <row r="219" spans="2:3">
      <c r="B219" s="65"/>
      <c r="C219" s="65"/>
    </row>
    <row r="220" spans="2:3">
      <c r="B220" s="65"/>
      <c r="C220" s="65"/>
    </row>
    <row r="221" spans="2:3">
      <c r="B221" s="65"/>
      <c r="C221" s="65"/>
    </row>
    <row r="222" spans="2:3">
      <c r="B222" s="65"/>
      <c r="C222" s="65"/>
    </row>
    <row r="223" spans="2:3">
      <c r="B223" s="65"/>
      <c r="C223" s="65"/>
    </row>
    <row r="224" spans="2:3">
      <c r="B224" s="65"/>
      <c r="C224" s="65"/>
    </row>
    <row r="225" spans="2:3">
      <c r="B225" s="65"/>
      <c r="C225" s="65"/>
    </row>
    <row r="226" spans="2:3">
      <c r="B226" s="65"/>
      <c r="C226" s="65"/>
    </row>
    <row r="227" spans="2:3">
      <c r="B227" s="65"/>
      <c r="C227" s="65"/>
    </row>
    <row r="228" spans="2:3">
      <c r="B228" s="65"/>
      <c r="C228" s="65"/>
    </row>
    <row r="229" spans="2:3">
      <c r="B229" s="65"/>
      <c r="C229" s="65"/>
    </row>
    <row r="230" spans="2:3">
      <c r="B230" s="65"/>
      <c r="C230" s="65"/>
    </row>
    <row r="231" spans="2:3">
      <c r="B231" s="65"/>
      <c r="C231" s="65"/>
    </row>
    <row r="232" spans="2:3">
      <c r="B232" s="65"/>
      <c r="C232" s="65"/>
    </row>
    <row r="233" spans="2:3">
      <c r="B233" s="65"/>
      <c r="C233" s="65"/>
    </row>
    <row r="234" spans="2:3">
      <c r="B234" s="65"/>
      <c r="C234" s="65"/>
    </row>
    <row r="235" spans="2:3">
      <c r="B235" s="65"/>
      <c r="C235" s="65"/>
    </row>
    <row r="236" spans="2:3">
      <c r="B236" s="65"/>
      <c r="C236" s="65"/>
    </row>
    <row r="237" spans="2:3">
      <c r="B237" s="65"/>
      <c r="C237" s="65"/>
    </row>
    <row r="238" spans="2:3">
      <c r="B238" s="65"/>
      <c r="C238" s="65"/>
    </row>
    <row r="239" spans="2:3">
      <c r="B239" s="65"/>
      <c r="C239" s="65"/>
    </row>
    <row r="240" spans="2:3">
      <c r="B240" s="65"/>
      <c r="C240" s="65"/>
    </row>
    <row r="241" spans="2:3">
      <c r="B241" s="65"/>
      <c r="C241" s="65"/>
    </row>
    <row r="242" spans="2:3">
      <c r="B242" s="65"/>
      <c r="C242" s="65"/>
    </row>
    <row r="243" spans="2:3">
      <c r="B243" s="65"/>
      <c r="C243" s="65"/>
    </row>
    <row r="244" spans="2:3">
      <c r="B244" s="65"/>
      <c r="C244" s="65"/>
    </row>
    <row r="245" spans="2:3">
      <c r="B245" s="65"/>
      <c r="C245" s="65"/>
    </row>
    <row r="246" spans="2:3">
      <c r="B246" s="65"/>
      <c r="C246" s="65"/>
    </row>
    <row r="247" spans="2:3">
      <c r="B247" s="65"/>
      <c r="C247" s="65"/>
    </row>
    <row r="248" spans="2:3">
      <c r="B248" s="65"/>
      <c r="C248" s="65"/>
    </row>
    <row r="249" spans="2:3">
      <c r="B249" s="65"/>
      <c r="C249" s="65"/>
    </row>
    <row r="250" spans="2:3">
      <c r="B250" s="65"/>
      <c r="C250" s="65"/>
    </row>
    <row r="251" spans="2:3">
      <c r="B251" s="65"/>
      <c r="C251" s="65"/>
    </row>
    <row r="252" spans="2:3">
      <c r="B252" s="65"/>
      <c r="C252" s="65"/>
    </row>
    <row r="253" spans="2:3">
      <c r="B253" s="65"/>
      <c r="C253" s="65"/>
    </row>
    <row r="254" spans="2:3">
      <c r="B254" s="65"/>
      <c r="C254" s="65"/>
    </row>
    <row r="255" spans="2:3">
      <c r="B255" s="65"/>
      <c r="C255" s="65"/>
    </row>
    <row r="256" spans="2:3">
      <c r="B256" s="65"/>
      <c r="C256" s="65"/>
    </row>
    <row r="257" spans="2:3">
      <c r="B257" s="65"/>
      <c r="C257" s="65"/>
    </row>
    <row r="258" spans="2:3">
      <c r="B258" s="65"/>
      <c r="C258" s="65"/>
    </row>
    <row r="259" spans="2:3">
      <c r="B259" s="65"/>
      <c r="C259" s="65"/>
    </row>
    <row r="260" spans="2:3">
      <c r="B260" s="65"/>
      <c r="C260" s="65"/>
    </row>
    <row r="261" spans="2:3">
      <c r="B261" s="65"/>
      <c r="C261" s="65"/>
    </row>
    <row r="262" spans="2:3">
      <c r="B262" s="65"/>
      <c r="C262" s="65"/>
    </row>
    <row r="263" spans="2:3">
      <c r="B263" s="65"/>
      <c r="C263" s="65"/>
    </row>
    <row r="264" spans="2:3">
      <c r="B264" s="65"/>
      <c r="C264" s="65"/>
    </row>
    <row r="265" spans="2:3">
      <c r="B265" s="65"/>
      <c r="C265" s="65"/>
    </row>
    <row r="266" spans="2:3">
      <c r="B266" s="65"/>
      <c r="C266" s="65"/>
    </row>
    <row r="267" spans="2:3">
      <c r="B267" s="65"/>
      <c r="C267" s="65"/>
    </row>
    <row r="268" spans="2:3">
      <c r="B268" s="65"/>
      <c r="C268" s="65"/>
    </row>
    <row r="269" spans="2:3">
      <c r="B269" s="65"/>
      <c r="C269" s="65"/>
    </row>
    <row r="270" spans="2:3">
      <c r="B270" s="65"/>
      <c r="C270" s="65"/>
    </row>
    <row r="271" spans="2:3">
      <c r="B271" s="65"/>
      <c r="C271" s="65"/>
    </row>
    <row r="272" spans="2:3">
      <c r="B272" s="65"/>
      <c r="C272" s="65"/>
    </row>
    <row r="273" spans="2:3">
      <c r="B273" s="65"/>
      <c r="C273" s="65"/>
    </row>
    <row r="274" spans="2:3">
      <c r="B274" s="65"/>
      <c r="C274" s="65"/>
    </row>
    <row r="275" spans="2:3">
      <c r="B275" s="65"/>
      <c r="C275" s="65"/>
    </row>
    <row r="276" spans="2:3">
      <c r="B276" s="65"/>
      <c r="C276" s="65"/>
    </row>
    <row r="277" spans="2:3">
      <c r="B277" s="65"/>
      <c r="C277" s="65"/>
    </row>
  </sheetData>
  <sheetProtection password="E678" sheet="1" objects="1" scenarios="1"/>
  <mergeCells count="14">
    <mergeCell ref="F2:L3"/>
    <mergeCell ref="M2:O3"/>
    <mergeCell ref="B31:B36"/>
    <mergeCell ref="B21:C23"/>
    <mergeCell ref="B24:B26"/>
    <mergeCell ref="B27:B30"/>
    <mergeCell ref="D21:E22"/>
    <mergeCell ref="F21:L22"/>
    <mergeCell ref="M21:O22"/>
    <mergeCell ref="B12:B17"/>
    <mergeCell ref="B2:C4"/>
    <mergeCell ref="B5:B7"/>
    <mergeCell ref="B8:B11"/>
    <mergeCell ref="D2:E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G143"/>
  <sheetViews>
    <sheetView topLeftCell="A18" zoomScale="80" zoomScaleNormal="80" workbookViewId="0">
      <selection activeCell="D21" sqref="D21:O23"/>
    </sheetView>
  </sheetViews>
  <sheetFormatPr defaultRowHeight="15"/>
  <cols>
    <col min="1" max="1" width="9.140625" style="56"/>
    <col min="2" max="2" width="15.7109375" style="56" customWidth="1"/>
    <col min="3" max="3" width="48.7109375" style="56" customWidth="1"/>
    <col min="4" max="15" width="9.140625" style="56"/>
    <col min="18" max="18" width="15.7109375" style="65" customWidth="1"/>
    <col min="19" max="19" width="48.7109375" style="65" customWidth="1"/>
    <col min="20" max="31" width="9.140625" style="65"/>
    <col min="32" max="33" width="8.7109375" style="65"/>
  </cols>
  <sheetData>
    <row r="1" spans="2:32">
      <c r="D1" s="56" t="s">
        <v>72</v>
      </c>
    </row>
    <row r="2" spans="2:32" ht="15" customHeight="1">
      <c r="B2" s="107" t="s">
        <v>62</v>
      </c>
      <c r="C2" s="105"/>
      <c r="D2" s="103" t="s">
        <v>0</v>
      </c>
      <c r="E2" s="103"/>
      <c r="F2" s="103" t="s">
        <v>1</v>
      </c>
      <c r="G2" s="103"/>
      <c r="H2" s="103"/>
      <c r="I2" s="103"/>
      <c r="J2" s="103"/>
      <c r="K2" s="103"/>
      <c r="L2" s="103"/>
      <c r="M2" s="103" t="s">
        <v>2</v>
      </c>
      <c r="N2" s="103"/>
      <c r="O2" s="103"/>
      <c r="R2" s="76"/>
      <c r="S2" s="75"/>
      <c r="T2" s="74"/>
      <c r="U2" s="74"/>
      <c r="V2" s="74"/>
      <c r="W2" s="74"/>
      <c r="X2" s="74"/>
      <c r="Y2" s="74"/>
      <c r="Z2" s="74"/>
      <c r="AA2" s="74"/>
      <c r="AB2" s="74"/>
      <c r="AC2" s="74"/>
      <c r="AD2" s="74"/>
      <c r="AE2" s="74"/>
    </row>
    <row r="3" spans="2:32">
      <c r="B3" s="105"/>
      <c r="C3" s="105"/>
      <c r="D3" s="103"/>
      <c r="E3" s="103"/>
      <c r="F3" s="103"/>
      <c r="G3" s="103"/>
      <c r="H3" s="103"/>
      <c r="I3" s="103"/>
      <c r="J3" s="103"/>
      <c r="K3" s="103"/>
      <c r="L3" s="103"/>
      <c r="M3" s="103"/>
      <c r="N3" s="103"/>
      <c r="O3" s="103"/>
      <c r="R3" s="75"/>
      <c r="S3" s="75"/>
      <c r="T3" s="66"/>
      <c r="U3" s="66"/>
      <c r="V3" s="66"/>
      <c r="W3" s="66"/>
      <c r="X3" s="66"/>
      <c r="Y3" s="66"/>
      <c r="Z3" s="66"/>
      <c r="AA3" s="66"/>
      <c r="AB3" s="66"/>
      <c r="AC3" s="66"/>
      <c r="AD3" s="66"/>
      <c r="AE3" s="66"/>
    </row>
    <row r="4" spans="2:32" ht="138">
      <c r="B4" s="105"/>
      <c r="C4" s="105"/>
      <c r="D4" s="97" t="s">
        <v>102</v>
      </c>
      <c r="E4" s="97" t="s">
        <v>103</v>
      </c>
      <c r="F4" s="97" t="s">
        <v>104</v>
      </c>
      <c r="G4" s="97" t="s">
        <v>105</v>
      </c>
      <c r="H4" s="97" t="s">
        <v>106</v>
      </c>
      <c r="I4" s="97" t="s">
        <v>107</v>
      </c>
      <c r="J4" s="97" t="s">
        <v>108</v>
      </c>
      <c r="K4" s="97" t="s">
        <v>12</v>
      </c>
      <c r="L4" s="97" t="s">
        <v>109</v>
      </c>
      <c r="M4" s="97" t="s">
        <v>110</v>
      </c>
      <c r="N4" s="97" t="s">
        <v>111</v>
      </c>
      <c r="O4" s="97" t="s">
        <v>112</v>
      </c>
      <c r="R4" s="75"/>
      <c r="S4" s="75"/>
      <c r="T4" s="59"/>
      <c r="U4" s="59"/>
      <c r="V4" s="59"/>
      <c r="W4" s="59"/>
      <c r="X4" s="59"/>
      <c r="Y4" s="59"/>
      <c r="Z4" s="59"/>
      <c r="AA4" s="59"/>
      <c r="AB4" s="59"/>
      <c r="AC4" s="59"/>
      <c r="AD4" s="59"/>
      <c r="AE4" s="59"/>
    </row>
    <row r="5" spans="2:32" ht="15" customHeight="1">
      <c r="B5" s="102" t="s">
        <v>36</v>
      </c>
      <c r="C5" s="80" t="s">
        <v>17</v>
      </c>
      <c r="D5" s="93">
        <f>(((('Indicator 0'!$P$20*'Indicator 0'!F4)+(Abrasion_indicator!$K$24*Abrasion_indicator!F4))/('Indicator 0'!F4+Abrasion_indicator!F4))*'Wellbeing Base'!F4)*'Ecosystem Area'!$D20/10000</f>
        <v>848.85504315091089</v>
      </c>
      <c r="E5" s="93">
        <f>(((('Indicator 0'!$P$20*'Indicator 0'!G4)+(Abrasion_indicator!$K$24*Abrasion_indicator!G4))/('Indicator 0'!G4+Abrasion_indicator!G4))*'Wellbeing Base'!G4)*'Ecosystem Area'!$D20/10000</f>
        <v>9.6864228656402247</v>
      </c>
      <c r="F5" s="93">
        <f>(((('Indicator 0'!$P$20*'Indicator 0'!H4)+(Abrasion_indicator!$K$24*Abrasion_indicator!H4))/('Indicator 0'!H4+Abrasion_indicator!H4))*'Wellbeing Base'!H4)*'Ecosystem Area'!$D20/10000</f>
        <v>1.9424754910900821</v>
      </c>
      <c r="G5" s="93">
        <f>(((('Indicator 0'!$P$20*'Indicator 0'!I4)+(Abrasion_indicator!$K$24*Abrasion_indicator!I4))/('Indicator 0'!I4+Abrasion_indicator!I4))*'Wellbeing Base'!I4)*'Ecosystem Area'!$D20/10000</f>
        <v>7.7446859092054163</v>
      </c>
      <c r="H5" s="93">
        <f>(((('Indicator 0'!$P$20*'Indicator 0'!J4)+(Abrasion_indicator!$K$24*Abrasion_indicator!J4))/('Indicator 0'!J4+Abrasion_indicator!J4))*'Wellbeing Base'!J4)*'Ecosystem Area'!$D20/10000</f>
        <v>4.5468767767651688</v>
      </c>
      <c r="I5" s="93">
        <f>(((('Indicator 0'!$P$20*'Indicator 0'!K4)+(Abrasion_indicator!$K$24*Abrasion_indicator!K4))/('Indicator 0'!K4+Abrasion_indicator!K4))*'Wellbeing Base'!K4)*'Ecosystem Area'!$D20/10000</f>
        <v>3.2678099365086184</v>
      </c>
      <c r="J5" s="93">
        <f>(((('Indicator 0'!$P$20*'Indicator 0'!L4)+(Abrasion_indicator!$K$24*Abrasion_indicator!L4))/('Indicator 0'!L4+Abrasion_indicator!L4))*'Wellbeing Base'!L4)*'Ecosystem Area'!$D20/10000</f>
        <v>5.5805397277315265</v>
      </c>
      <c r="K5" s="93">
        <f>(((('Indicator 0'!$P$20*'Indicator 0'!M4)+(Abrasion_indicator!$K$24*Abrasion_indicator!M4))/('Indicator 0'!M4+Abrasion_indicator!M4))*'Wellbeing Base'!M4)*'Ecosystem Area'!$D20/10000</f>
        <v>67.050438217722515</v>
      </c>
      <c r="L5" s="93">
        <f>(((('Indicator 0'!$P$20*'Indicator 0'!N4)+(Abrasion_indicator!$K$24*Abrasion_indicator!N4))/('Indicator 0'!N4+Abrasion_indicator!N4))*'Wellbeing Base'!N4)*'Ecosystem Area'!$D20/10000</f>
        <v>0</v>
      </c>
      <c r="M5" s="93">
        <f>(((('Indicator 0'!$P$20*'Indicator 0'!O4)+(Abrasion_indicator!$K$24*Abrasion_indicator!O4))/('Indicator 0'!O4+Abrasion_indicator!O4))*'Wellbeing Base'!O4)*'Ecosystem Area'!$D20/10000</f>
        <v>78.209933189177235</v>
      </c>
      <c r="N5" s="93">
        <f>(((('Indicator 0'!$P$20*'Indicator 0'!P4)+(Abrasion_indicator!$K$24*Abrasion_indicator!P4))/('Indicator 0'!P4+Abrasion_indicator!P4))*'Wellbeing Base'!P4)*'Ecosystem Area'!$D20/10000</f>
        <v>4.4237471243111752</v>
      </c>
      <c r="O5" s="93">
        <f>(((('Indicator 0'!$P$20*'Indicator 0'!Q4)+(Abrasion_indicator!$K$24*Abrasion_indicator!Q4))/('Indicator 0'!Q4+Abrasion_indicator!Q4))*'Wellbeing Base'!Q4)*'Ecosystem Area'!$D20/10000</f>
        <v>4.3894613296945719</v>
      </c>
      <c r="P5" s="70">
        <f>SUM(D5:O5)</f>
        <v>1035.6974337187573</v>
      </c>
      <c r="R5" s="73"/>
      <c r="S5" s="68"/>
      <c r="T5" s="53"/>
      <c r="U5" s="53"/>
      <c r="V5" s="53"/>
      <c r="W5" s="53"/>
      <c r="X5" s="53"/>
      <c r="Y5" s="53"/>
      <c r="Z5" s="53"/>
      <c r="AA5" s="53"/>
      <c r="AB5" s="53"/>
      <c r="AC5" s="53"/>
      <c r="AD5" s="53"/>
      <c r="AE5" s="53"/>
      <c r="AF5" s="70"/>
    </row>
    <row r="6" spans="2:32">
      <c r="B6" s="102"/>
      <c r="C6" s="80" t="s">
        <v>18</v>
      </c>
      <c r="D6" s="93">
        <f>(((('Indicator 0'!$P$20*'Indicator 0'!F5)+(Abrasion_indicator!$K$24*Abrasion_indicator!F5))/('Indicator 0'!F5+Abrasion_indicator!F5))*'Wellbeing Base'!F5)*'Ecosystem Area'!$D21/10000</f>
        <v>355.47028419339222</v>
      </c>
      <c r="E6" s="93">
        <f>(((('Indicator 0'!$P$20*'Indicator 0'!G5)+(Abrasion_indicator!$K$24*Abrasion_indicator!G5))/('Indicator 0'!G5+Abrasion_indicator!G5))*'Wellbeing Base'!G5)*'Ecosystem Area'!$D21/10000</f>
        <v>4.0563291891220565</v>
      </c>
      <c r="F6" s="93">
        <f>(((('Indicator 0'!$P$20*'Indicator 0'!H5)+(Abrasion_indicator!$K$24*Abrasion_indicator!H5))/('Indicator 0'!H5+Abrasion_indicator!H5))*'Wellbeing Base'!H5)*'Ecosystem Area'!$D21/10000</f>
        <v>0.81343960953970984</v>
      </c>
      <c r="G6" s="93">
        <f>(((('Indicator 0'!$P$20*'Indicator 0'!I5)+(Abrasion_indicator!$K$24*Abrasion_indicator!I5))/('Indicator 0'!I5+Abrasion_indicator!I5))*'Wellbeing Base'!I5)*'Ecosystem Area'!$D21/10000</f>
        <v>3.2431988516140255</v>
      </c>
      <c r="H6" s="93">
        <f>(((('Indicator 0'!$P$20*'Indicator 0'!J5)+(Abrasion_indicator!$K$24*Abrasion_indicator!J5))/('Indicator 0'!J5+Abrasion_indicator!J5))*'Wellbeing Base'!J5)*'Ecosystem Area'!$D21/10000</f>
        <v>1.9040701861527429</v>
      </c>
      <c r="I6" s="93">
        <f>(((('Indicator 0'!$P$20*'Indicator 0'!K5)+(Abrasion_indicator!$K$24*Abrasion_indicator!K5))/('Indicator 0'!K5+Abrasion_indicator!K5))*'Wellbeing Base'!K5)*'Ecosystem Area'!$D21/10000</f>
        <v>1.3684425111134035</v>
      </c>
      <c r="J6" s="93">
        <f>(((('Indicator 0'!$P$20*'Indicator 0'!L5)+(Abrasion_indicator!$K$24*Abrasion_indicator!L5))/('Indicator 0'!L5+Abrasion_indicator!L5))*'Wellbeing Base'!L5)*'Ecosystem Area'!$D21/10000</f>
        <v>2.3369314454512491</v>
      </c>
      <c r="K6" s="93">
        <f>(((('Indicator 0'!$P$20*'Indicator 0'!M5)+(Abrasion_indicator!$K$24*Abrasion_indicator!M5))/('Indicator 0'!M5+Abrasion_indicator!M5))*'Wellbeing Base'!M5)*'Ecosystem Area'!$D21/10000</f>
        <v>28.078337427404527</v>
      </c>
      <c r="L6" s="93">
        <f>(((('Indicator 0'!$P$20*'Indicator 0'!N5)+(Abrasion_indicator!$K$24*Abrasion_indicator!N5))/('Indicator 0'!N5+Abrasion_indicator!N5))*'Wellbeing Base'!N5)*'Ecosystem Area'!$D21/10000</f>
        <v>54.358810195657355</v>
      </c>
      <c r="M6" s="93">
        <f>(((('Indicator 0'!$P$20*'Indicator 0'!O5)+(Abrasion_indicator!$K$24*Abrasion_indicator!O5))/('Indicator 0'!O5+Abrasion_indicator!O5))*'Wellbeing Base'!O5)*'Ecosystem Area'!$D21/10000</f>
        <v>32.751536792790759</v>
      </c>
      <c r="N6" s="93">
        <f>(((('Indicator 0'!$P$20*'Indicator 0'!P5)+(Abrasion_indicator!$K$24*Abrasion_indicator!P5))/('Indicator 0'!P5+Abrasion_indicator!P5))*'Wellbeing Base'!P5)*'Ecosystem Area'!$D21/10000</f>
        <v>1.8525078694726336</v>
      </c>
      <c r="O6" s="93">
        <f>(((('Indicator 0'!$P$20*'Indicator 0'!Q5)+(Abrasion_indicator!$K$24*Abrasion_indicator!Q5))/('Indicator 0'!Q5+Abrasion_indicator!Q5))*'Wellbeing Base'!Q5)*'Ecosystem Area'!$D21/10000</f>
        <v>1.8381501988025974</v>
      </c>
      <c r="P6" s="70">
        <f t="shared" ref="P6:P17" si="0">SUM(D6:O6)</f>
        <v>488.07203847051323</v>
      </c>
      <c r="R6" s="73"/>
      <c r="S6" s="68"/>
      <c r="T6" s="53"/>
      <c r="U6" s="53"/>
      <c r="V6" s="53"/>
      <c r="W6" s="53"/>
      <c r="X6" s="53"/>
      <c r="Y6" s="53"/>
      <c r="Z6" s="53"/>
      <c r="AA6" s="53"/>
      <c r="AB6" s="53"/>
      <c r="AC6" s="53"/>
      <c r="AD6" s="53"/>
      <c r="AE6" s="53"/>
      <c r="AF6" s="70"/>
    </row>
    <row r="7" spans="2:32">
      <c r="B7" s="102"/>
      <c r="C7" s="80" t="s">
        <v>19</v>
      </c>
      <c r="D7" s="93">
        <f>(((('Indicator 0'!$P$20*'Indicator 0'!F6)+(Abrasion_indicator!$K$24*Abrasion_indicator!F6))/('Indicator 0'!F6+Abrasion_indicator!F6))*'Wellbeing Base'!F6)*'Ecosystem Area'!$D22/10000</f>
        <v>204.9579078935997</v>
      </c>
      <c r="E7" s="93">
        <f>(((('Indicator 0'!$P$20*'Indicator 0'!G6)+(Abrasion_indicator!$K$24*Abrasion_indicator!G6))/('Indicator 0'!G6+Abrasion_indicator!G6))*'Wellbeing Base'!G6)*'Ecosystem Area'!$D22/10000</f>
        <v>4.6776159994172186</v>
      </c>
      <c r="F7" s="93">
        <f>(((('Indicator 0'!$P$20*'Indicator 0'!H6)+(Abrasion_indicator!$K$24*Abrasion_indicator!H6))/('Indicator 0'!H6+Abrasion_indicator!H6))*'Wellbeing Base'!H6)*'Ecosystem Area'!$D22/10000</f>
        <v>0.93802991688802717</v>
      </c>
      <c r="G7" s="93">
        <f>(((('Indicator 0'!$P$20*'Indicator 0'!I6)+(Abrasion_indicator!$K$24*Abrasion_indicator!I6))/('Indicator 0'!I6+Abrasion_indicator!I6))*'Wellbeing Base'!I6)*'Ecosystem Area'!$D22/10000</f>
        <v>3.7399427241467982</v>
      </c>
      <c r="H7" s="93">
        <f>(((('Indicator 0'!$P$20*'Indicator 0'!J6)+(Abrasion_indicator!$K$24*Abrasion_indicator!J6))/('Indicator 0'!J6+Abrasion_indicator!J6))*'Wellbeing Base'!J6)*'Ecosystem Area'!$D22/10000</f>
        <v>2.1957066972390122</v>
      </c>
      <c r="I7" s="93">
        <f>(((('Indicator 0'!$P$20*'Indicator 0'!K6)+(Abrasion_indicator!$K$24*Abrasion_indicator!K6))/('Indicator 0'!K6+Abrasion_indicator!K6))*'Wellbeing Base'!K6)*'Ecosystem Area'!$D22/10000</f>
        <v>1.5780397215868374</v>
      </c>
      <c r="J7" s="93">
        <f>(((('Indicator 0'!$P$20*'Indicator 0'!L6)+(Abrasion_indicator!$K$24*Abrasion_indicator!L6))/('Indicator 0'!L6+Abrasion_indicator!L6))*'Wellbeing Base'!L6)*'Ecosystem Area'!$D22/10000</f>
        <v>2.6948670606169194</v>
      </c>
      <c r="K7" s="93">
        <f>(((('Indicator 0'!$P$20*'Indicator 0'!M6)+(Abrasion_indicator!$K$24*Abrasion_indicator!M6))/('Indicator 0'!M6+Abrasion_indicator!M6))*'Wellbeing Base'!M6)*'Ecosystem Area'!$D22/10000</f>
        <v>32.378950095983114</v>
      </c>
      <c r="L7" s="93">
        <f>(((('Indicator 0'!$P$20*'Indicator 0'!N6)+(Abrasion_indicator!$K$24*Abrasion_indicator!N6))/('Indicator 0'!N6+Abrasion_indicator!N6))*'Wellbeing Base'!N6)*'Ecosystem Area'!$D22/10000</f>
        <v>62.684665969017217</v>
      </c>
      <c r="M7" s="93">
        <f>(((('Indicator 0'!$P$20*'Indicator 0'!O6)+(Abrasion_indicator!$K$24*Abrasion_indicator!O6))/('Indicator 0'!O6+Abrasion_indicator!O6))*'Wellbeing Base'!O6)*'Ecosystem Area'!$D22/10000</f>
        <v>37.767919062954022</v>
      </c>
      <c r="N7" s="93">
        <f>(((('Indicator 0'!$P$20*'Indicator 0'!P6)+(Abrasion_indicator!$K$24*Abrasion_indicator!P6))/('Indicator 0'!P6+Abrasion_indicator!P6))*'Wellbeing Base'!P6)*'Ecosystem Area'!$D22/10000</f>
        <v>2.1362468491288795</v>
      </c>
      <c r="O7" s="93">
        <f>(((('Indicator 0'!$P$20*'Indicator 0'!Q6)+(Abrasion_indicator!$K$24*Abrasion_indicator!Q6))/('Indicator 0'!Q6+Abrasion_indicator!Q6))*'Wellbeing Base'!Q6)*'Ecosystem Area'!$D22/10000</f>
        <v>2.1196900888391501</v>
      </c>
      <c r="P7" s="70">
        <f t="shared" si="0"/>
        <v>357.86958207941694</v>
      </c>
      <c r="R7" s="73"/>
      <c r="S7" s="68"/>
      <c r="T7" s="53"/>
      <c r="U7" s="53"/>
      <c r="V7" s="53"/>
      <c r="W7" s="53"/>
      <c r="X7" s="53"/>
      <c r="Y7" s="53"/>
      <c r="Z7" s="53"/>
      <c r="AA7" s="53"/>
      <c r="AB7" s="53"/>
      <c r="AC7" s="53"/>
      <c r="AD7" s="53"/>
      <c r="AE7" s="53"/>
      <c r="AF7" s="70"/>
    </row>
    <row r="8" spans="2:32" ht="15" customHeight="1">
      <c r="B8" s="102" t="s">
        <v>37</v>
      </c>
      <c r="C8" s="80" t="s">
        <v>20</v>
      </c>
      <c r="D8" s="93">
        <f>(((('Indicator 0'!$P$20*'Indicator 0'!F7)+(Abrasion_indicator!$K$24*Abrasion_indicator!F7))/('Indicator 0'!F7+Abrasion_indicator!F7))*'Wellbeing Base'!F7)*'Ecosystem Area'!$D23/10000</f>
        <v>0</v>
      </c>
      <c r="E8" s="93">
        <f>(((('Indicator 0'!$P$20*'Indicator 0'!G7)+(Abrasion_indicator!$K$24*Abrasion_indicator!G7))/('Indicator 0'!G7+Abrasion_indicator!G7))*'Wellbeing Base'!G7)*'Ecosystem Area'!$D23/10000</f>
        <v>21.42374473246851</v>
      </c>
      <c r="F8" s="93">
        <f>(((('Indicator 0'!$P$20*'Indicator 0'!H7)+(Abrasion_indicator!$K$24*Abrasion_indicator!H7))/('Indicator 0'!H7+Abrasion_indicator!H7))*'Wellbeing Base'!H7)*'Ecosystem Area'!$D23/10000</f>
        <v>0</v>
      </c>
      <c r="G8" s="93">
        <f>(((('Indicator 0'!$P$20*'Indicator 0'!I7)+(Abrasion_indicator!$K$24*Abrasion_indicator!I7))/('Indicator 0'!I7+Abrasion_indicator!I7))*'Wellbeing Base'!I7)*'Ecosystem Area'!$D23/10000</f>
        <v>8.5645741598023939</v>
      </c>
      <c r="H8" s="93">
        <f>(((('Indicator 0'!$P$20*'Indicator 0'!J7)+(Abrasion_indicator!$K$24*Abrasion_indicator!J7))/('Indicator 0'!J7+Abrasion_indicator!J7))*'Wellbeing Base'!J7)*'Ecosystem Area'!$D23/10000</f>
        <v>5.0282301705485075</v>
      </c>
      <c r="I8" s="93">
        <f>(((('Indicator 0'!$P$20*'Indicator 0'!K7)+(Abrasion_indicator!$K$24*Abrasion_indicator!K7))/('Indicator 0'!K7+Abrasion_indicator!K7))*'Wellbeing Base'!K7)*'Ecosystem Area'!$D23/10000</f>
        <v>7.2275108040472213</v>
      </c>
      <c r="J8" s="93">
        <f>(((('Indicator 0'!$P$20*'Indicator 0'!L7)+(Abrasion_indicator!$K$24*Abrasion_indicator!L7))/('Indicator 0'!L7+Abrasion_indicator!L7))*'Wellbeing Base'!L7)*'Ecosystem Area'!$D23/10000</f>
        <v>8.2284286128927917</v>
      </c>
      <c r="K8" s="93">
        <f>(((('Indicator 0'!$P$20*'Indicator 0'!M7)+(Abrasion_indicator!$K$24*Abrasion_indicator!M7))/('Indicator 0'!M7+Abrasion_indicator!M7))*'Wellbeing Base'!M7)*'Ecosystem Area'!$D23/10000</f>
        <v>148.29741510378452</v>
      </c>
      <c r="L8" s="93">
        <f>(((('Indicator 0'!$P$20*'Indicator 0'!N7)+(Abrasion_indicator!$K$24*Abrasion_indicator!N7))/('Indicator 0'!N7+Abrasion_indicator!N7))*'Wellbeing Base'!N7)*'Ecosystem Area'!$D23/10000</f>
        <v>287.09930069667911</v>
      </c>
      <c r="M8" s="93">
        <f>(((('Indicator 0'!$P$20*'Indicator 0'!O7)+(Abrasion_indicator!$K$24*Abrasion_indicator!O7))/('Indicator 0'!O7+Abrasion_indicator!O7))*'Wellbeing Base'!O7)*'Ecosystem Area'!$D23/10000</f>
        <v>172.97919649284327</v>
      </c>
      <c r="N8" s="93">
        <f>(((('Indicator 0'!$P$20*'Indicator 0'!P7)+(Abrasion_indicator!$K$24*Abrasion_indicator!P7))/('Indicator 0'!P7+Abrasion_indicator!P7))*'Wellbeing Base'!P7)*'Ecosystem Area'!$D23/10000</f>
        <v>9.7841308878239062</v>
      </c>
      <c r="O8" s="93">
        <f>(((('Indicator 0'!$P$20*'Indicator 0'!Q7)+(Abrasion_indicator!$K$24*Abrasion_indicator!Q7))/('Indicator 0'!Q7+Abrasion_indicator!Q7))*'Wellbeing Base'!Q7)*'Ecosystem Area'!$D23/10000</f>
        <v>9.7082999931784215</v>
      </c>
      <c r="P8" s="70">
        <f t="shared" si="0"/>
        <v>678.34083165406867</v>
      </c>
      <c r="R8" s="73"/>
      <c r="S8" s="68"/>
      <c r="T8" s="53"/>
      <c r="U8" s="53"/>
      <c r="V8" s="53"/>
      <c r="W8" s="53"/>
      <c r="X8" s="53"/>
      <c r="Y8" s="53"/>
      <c r="Z8" s="53"/>
      <c r="AA8" s="53"/>
      <c r="AB8" s="53"/>
      <c r="AC8" s="53"/>
      <c r="AD8" s="53"/>
      <c r="AE8" s="53"/>
      <c r="AF8" s="70"/>
    </row>
    <row r="9" spans="2:32">
      <c r="B9" s="102"/>
      <c r="C9" s="80" t="s">
        <v>38</v>
      </c>
      <c r="D9" s="93">
        <f>(((('Indicator 0'!$P$20*'Indicator 0'!F8)+(Abrasion_indicator!$K$24*Abrasion_indicator!F8))/('Indicator 0'!F8+Abrasion_indicator!F8))*'Wellbeing Base'!F8)*'Ecosystem Area'!$D24/10000</f>
        <v>0</v>
      </c>
      <c r="E9" s="93">
        <f>(((('Indicator 0'!$P$20*'Indicator 0'!G8)+(Abrasion_indicator!$K$24*Abrasion_indicator!G8))/('Indicator 0'!G8+Abrasion_indicator!G8))*'Wellbeing Base'!G8)*'Ecosystem Area'!$D24/10000</f>
        <v>3.1246501884725078</v>
      </c>
      <c r="F9" s="93">
        <f>(((('Indicator 0'!$P$20*'Indicator 0'!H8)+(Abrasion_indicator!$K$24*Abrasion_indicator!H8))/('Indicator 0'!H8+Abrasion_indicator!H8))*'Wellbeing Base'!H8)*'Ecosystem Area'!$D24/10000</f>
        <v>0.93990678915141779</v>
      </c>
      <c r="G9" s="93">
        <f>(((('Indicator 0'!$P$20*'Indicator 0'!I8)+(Abrasion_indicator!$K$24*Abrasion_indicator!I8))/('Indicator 0'!I8+Abrasion_indicator!I8))*'Wellbeing Base'!I8)*'Ecosystem Area'!$D24/10000</f>
        <v>0</v>
      </c>
      <c r="H9" s="93">
        <f>(((('Indicator 0'!$P$20*'Indicator 0'!J8)+(Abrasion_indicator!$K$24*Abrasion_indicator!J8))/('Indicator 0'!J8+Abrasion_indicator!J8))*'Wellbeing Base'!J8)*'Ecosystem Area'!$D24/10000</f>
        <v>0</v>
      </c>
      <c r="I9" s="93">
        <f>(((('Indicator 0'!$P$20*'Indicator 0'!K8)+(Abrasion_indicator!$K$24*Abrasion_indicator!K8))/('Indicator 0'!K8+Abrasion_indicator!K8))*'Wellbeing Base'!K8)*'Ecosystem Area'!$D24/10000</f>
        <v>0.79059858388670823</v>
      </c>
      <c r="J9" s="93">
        <f>(((('Indicator 0'!$P$20*'Indicator 0'!L8)+(Abrasion_indicator!$K$24*Abrasion_indicator!L8))/('Indicator 0'!L8+Abrasion_indicator!L8))*'Wellbeing Base'!L8)*'Ecosystem Area'!$D24/10000</f>
        <v>1.8001727525119888</v>
      </c>
      <c r="K9" s="93">
        <f>(((('Indicator 0'!$P$20*'Indicator 0'!M8)+(Abrasion_indicator!$K$24*Abrasion_indicator!M8))/('Indicator 0'!M8+Abrasion_indicator!M8))*'Wellbeing Base'!M8)*'Ecosystem Area'!$D24/10000</f>
        <v>32.443736039649465</v>
      </c>
      <c r="L9" s="93">
        <f>(((('Indicator 0'!$P$20*'Indicator 0'!N8)+(Abrasion_indicator!$K$24*Abrasion_indicator!N8))/('Indicator 0'!N8+Abrasion_indicator!N8))*'Wellbeing Base'!N8)*'Ecosystem Area'!$D24/10000</f>
        <v>0</v>
      </c>
      <c r="M9" s="93">
        <f>(((('Indicator 0'!$P$20*'Indicator 0'!O8)+(Abrasion_indicator!$K$24*Abrasion_indicator!O8))/('Indicator 0'!O8+Abrasion_indicator!O8))*'Wellbeing Base'!O8)*'Ecosystem Area'!$D24/10000</f>
        <v>37.843487611951268</v>
      </c>
      <c r="N9" s="93">
        <f>(((('Indicator 0'!$P$20*'Indicator 0'!P8)+(Abrasion_indicator!$K$24*Abrasion_indicator!P8))/('Indicator 0'!P8+Abrasion_indicator!P8))*'Wellbeing Base'!P8)*'Ecosystem Area'!$D24/10000</f>
        <v>0</v>
      </c>
      <c r="O9" s="93">
        <f>(((('Indicator 0'!$P$20*'Indicator 0'!Q8)+(Abrasion_indicator!$K$24*Abrasion_indicator!Q8))/('Indicator 0'!Q8+Abrasion_indicator!Q8))*'Wellbeing Base'!Q8)*'Ecosystem Area'!$D24/10000</f>
        <v>4.2478626097694319</v>
      </c>
      <c r="P9" s="70">
        <f t="shared" si="0"/>
        <v>81.190414575392779</v>
      </c>
      <c r="R9" s="73"/>
      <c r="S9" s="68"/>
      <c r="T9" s="53"/>
      <c r="U9" s="53"/>
      <c r="V9" s="53"/>
      <c r="W9" s="53"/>
      <c r="X9" s="53"/>
      <c r="Y9" s="53"/>
      <c r="Z9" s="53"/>
      <c r="AA9" s="53"/>
      <c r="AB9" s="53"/>
      <c r="AC9" s="53"/>
      <c r="AD9" s="53"/>
      <c r="AE9" s="53"/>
      <c r="AF9" s="70"/>
    </row>
    <row r="10" spans="2:32">
      <c r="B10" s="102"/>
      <c r="C10" s="80" t="s">
        <v>21</v>
      </c>
      <c r="D10" s="93">
        <f>(((('Indicator 0'!$P$20*'Indicator 0'!F9)+(Abrasion_indicator!$K$24*Abrasion_indicator!F9))/('Indicator 0'!F9+Abrasion_indicator!F9))*'Wellbeing Base'!F9)*'Ecosystem Area'!$D25/10000</f>
        <v>0</v>
      </c>
      <c r="E10" s="93">
        <f>(((('Indicator 0'!$P$20*'Indicator 0'!G9)+(Abrasion_indicator!$K$24*Abrasion_indicator!G9))/('Indicator 0'!G9+Abrasion_indicator!G9))*'Wellbeing Base'!G9)*'Ecosystem Area'!$D25/10000</f>
        <v>35.434534126752283</v>
      </c>
      <c r="F10" s="93">
        <f>(((('Indicator 0'!$P$20*'Indicator 0'!H9)+(Abrasion_indicator!$K$24*Abrasion_indicator!H9))/('Indicator 0'!H9+Abrasion_indicator!H9))*'Wellbeing Base'!H9)*'Ecosystem Area'!$D25/10000</f>
        <v>7.1058960603060592</v>
      </c>
      <c r="G10" s="93">
        <f>(((('Indicator 0'!$P$20*'Indicator 0'!I9)+(Abrasion_indicator!$K$24*Abrasion_indicator!I9))/('Indicator 0'!I9+Abrasion_indicator!I9))*'Wellbeing Base'!I9)*'Ecosystem Area'!$D25/10000</f>
        <v>14.165669874075768</v>
      </c>
      <c r="H10" s="93">
        <f>(((('Indicator 0'!$P$20*'Indicator 0'!J9)+(Abrasion_indicator!$K$24*Abrasion_indicator!J9))/('Indicator 0'!J9+Abrasion_indicator!J9))*'Wellbeing Base'!J9)*'Ecosystem Area'!$D25/10000</f>
        <v>8.3166129824837967</v>
      </c>
      <c r="I10" s="93">
        <f>(((('Indicator 0'!$P$20*'Indicator 0'!K9)+(Abrasion_indicator!$K$24*Abrasion_indicator!K9))/('Indicator 0'!K9+Abrasion_indicator!K9))*'Wellbeing Base'!K9)*'Ecosystem Area'!$D25/10000</f>
        <v>11.95418828200223</v>
      </c>
      <c r="J10" s="93">
        <f>(((('Indicator 0'!$P$20*'Indicator 0'!L9)+(Abrasion_indicator!$K$24*Abrasion_indicator!L9))/('Indicator 0'!L9+Abrasion_indicator!L9))*'Wellbeing Base'!L9)*'Ecosystem Area'!$D25/10000</f>
        <v>13.609690468875321</v>
      </c>
      <c r="K10" s="93">
        <f>(((('Indicator 0'!$P$20*'Indicator 0'!M9)+(Abrasion_indicator!$K$24*Abrasion_indicator!M9))/('Indicator 0'!M9+Abrasion_indicator!M9))*'Wellbeing Base'!M9)*'Ecosystem Area'!$D25/10000</f>
        <v>245.28157341420678</v>
      </c>
      <c r="L10" s="93">
        <f>(((('Indicator 0'!$P$20*'Indicator 0'!N9)+(Abrasion_indicator!$K$24*Abrasion_indicator!N9))/('Indicator 0'!N9+Abrasion_indicator!N9))*'Wellbeing Base'!N9)*'Ecosystem Area'!$D25/10000</f>
        <v>474.8576915633833</v>
      </c>
      <c r="M10" s="93">
        <f>(((('Indicator 0'!$P$20*'Indicator 0'!O9)+(Abrasion_indicator!$K$24*Abrasion_indicator!O9))/('Indicator 0'!O9+Abrasion_indicator!O9))*'Wellbeing Base'!O9)*'Ecosystem Area'!$D25/10000</f>
        <v>286.10484851672283</v>
      </c>
      <c r="N10" s="93">
        <f>(((('Indicator 0'!$P$20*'Indicator 0'!P9)+(Abrasion_indicator!$K$24*Abrasion_indicator!P9))/('Indicator 0'!P9+Abrasion_indicator!P9))*'Wellbeing Base'!P9)*'Ecosystem Area'!$D25/10000</f>
        <v>16.182797366875636</v>
      </c>
      <c r="O10" s="93">
        <f>(((('Indicator 0'!$P$20*'Indicator 0'!Q9)+(Abrasion_indicator!$K$24*Abrasion_indicator!Q9))/('Indicator 0'!Q9+Abrasion_indicator!Q9))*'Wellbeing Base'!Q9)*'Ecosystem Area'!$D25/10000</f>
        <v>16.057374269385811</v>
      </c>
      <c r="P10" s="70">
        <f t="shared" si="0"/>
        <v>1129.0708769250696</v>
      </c>
      <c r="R10" s="73"/>
      <c r="S10" s="68"/>
      <c r="T10" s="53"/>
      <c r="U10" s="53"/>
      <c r="V10" s="53"/>
      <c r="W10" s="53"/>
      <c r="X10" s="53"/>
      <c r="Y10" s="53"/>
      <c r="Z10" s="53"/>
      <c r="AA10" s="53"/>
      <c r="AB10" s="53"/>
      <c r="AC10" s="53"/>
      <c r="AD10" s="53"/>
      <c r="AE10" s="53"/>
      <c r="AF10" s="70"/>
    </row>
    <row r="11" spans="2:32">
      <c r="B11" s="102"/>
      <c r="C11" s="80" t="s">
        <v>39</v>
      </c>
      <c r="D11" s="93">
        <f>(((('Indicator 0'!$P$20*'Indicator 0'!F10)+(Abrasion_indicator!$K$24*Abrasion_indicator!F10))/('Indicator 0'!F10+Abrasion_indicator!F10))*'Wellbeing Base'!F10)*'Ecosystem Area'!$D26/10000</f>
        <v>0</v>
      </c>
      <c r="E11" s="93">
        <f>(((('Indicator 0'!$P$20*'Indicator 0'!G10)+(Abrasion_indicator!$K$24*Abrasion_indicator!G10))/('Indicator 0'!G10+Abrasion_indicator!G10))*'Wellbeing Base'!G10)*'Ecosystem Area'!$D26/10000</f>
        <v>28.76260422152524</v>
      </c>
      <c r="F11" s="93">
        <f>(((('Indicator 0'!$P$20*'Indicator 0'!H10)+(Abrasion_indicator!$K$24*Abrasion_indicator!H10))/('Indicator 0'!H10+Abrasion_indicator!H10))*'Wellbeing Base'!H10)*'Ecosystem Area'!$D26/10000</f>
        <v>5.7679346168565324</v>
      </c>
      <c r="G11" s="93">
        <f>(((('Indicator 0'!$P$20*'Indicator 0'!I10)+(Abrasion_indicator!$K$24*Abrasion_indicator!I10))/('Indicator 0'!I10+Abrasion_indicator!I10))*'Wellbeing Base'!I10)*'Ecosystem Area'!$D26/10000</f>
        <v>11.498431294831537</v>
      </c>
      <c r="H11" s="93">
        <f>(((('Indicator 0'!$P$20*'Indicator 0'!J10)+(Abrasion_indicator!$K$24*Abrasion_indicator!J10))/('Indicator 0'!J10+Abrasion_indicator!J10))*'Wellbeing Base'!J10)*'Ecosystem Area'!$D26/10000</f>
        <v>6.7506869660855457</v>
      </c>
      <c r="I11" s="93">
        <f>(((('Indicator 0'!$P$20*'Indicator 0'!K10)+(Abrasion_indicator!$K$24*Abrasion_indicator!K10))/('Indicator 0'!K10+Abrasion_indicator!K10))*'Wellbeing Base'!K10)*'Ecosystem Area'!$D26/10000</f>
        <v>9.7033471673397358</v>
      </c>
      <c r="J11" s="93">
        <f>(((('Indicator 0'!$P$20*'Indicator 0'!L10)+(Abrasion_indicator!$K$24*Abrasion_indicator!L10))/('Indicator 0'!L10+Abrasion_indicator!L10))*'Wellbeing Base'!L10)*'Ecosystem Area'!$D26/10000</f>
        <v>11.047136647358629</v>
      </c>
      <c r="K11" s="93">
        <f>(((('Indicator 0'!$P$20*'Indicator 0'!M10)+(Abrasion_indicator!$K$24*Abrasion_indicator!M10))/('Indicator 0'!M10+Abrasion_indicator!M10))*'Wellbeing Base'!M10)*'Ecosystem Area'!$D26/10000</f>
        <v>199.09777263360428</v>
      </c>
      <c r="L11" s="93">
        <f>(((('Indicator 0'!$P$20*'Indicator 0'!N10)+(Abrasion_indicator!$K$24*Abrasion_indicator!N10))/('Indicator 0'!N10+Abrasion_indicator!N10))*'Wellbeing Base'!N10)*'Ecosystem Area'!$D26/10000</f>
        <v>385.44725309858404</v>
      </c>
      <c r="M11" s="93">
        <f>(((('Indicator 0'!$P$20*'Indicator 0'!O10)+(Abrasion_indicator!$K$24*Abrasion_indicator!O10))/('Indicator 0'!O10+Abrasion_indicator!O10))*'Wellbeing Base'!O10)*'Ecosystem Area'!$D26/10000</f>
        <v>232.23447765136916</v>
      </c>
      <c r="N11" s="93">
        <f>(((('Indicator 0'!$P$20*'Indicator 0'!P10)+(Abrasion_indicator!$K$24*Abrasion_indicator!P10))/('Indicator 0'!P10+Abrasion_indicator!P10))*'Wellbeing Base'!P10)*'Ecosystem Area'!$D26/10000</f>
        <v>13.135756045094249</v>
      </c>
      <c r="O11" s="93">
        <f>(((('Indicator 0'!$P$20*'Indicator 0'!Q10)+(Abrasion_indicator!$K$24*Abrasion_indicator!Q10))/('Indicator 0'!Q10+Abrasion_indicator!Q10))*'Wellbeing Base'!Q10)*'Ecosystem Area'!$D26/10000</f>
        <v>13.033948726266988</v>
      </c>
      <c r="P11" s="70">
        <f t="shared" si="0"/>
        <v>916.47934906891601</v>
      </c>
      <c r="R11" s="73"/>
      <c r="S11" s="68"/>
      <c r="T11" s="53"/>
      <c r="U11" s="53"/>
      <c r="V11" s="53"/>
      <c r="W11" s="53"/>
      <c r="X11" s="53"/>
      <c r="Y11" s="53"/>
      <c r="Z11" s="53"/>
      <c r="AA11" s="53"/>
      <c r="AB11" s="53"/>
      <c r="AC11" s="53"/>
      <c r="AD11" s="53"/>
      <c r="AE11" s="53"/>
      <c r="AF11" s="70"/>
    </row>
    <row r="12" spans="2:32" ht="15" customHeight="1">
      <c r="B12" s="102" t="s">
        <v>40</v>
      </c>
      <c r="C12" s="80" t="s">
        <v>41</v>
      </c>
      <c r="D12" s="93">
        <f>(((('Indicator 0'!$P$20*'Indicator 0'!F11)+(Abrasion_indicator!$K$24*Abrasion_indicator!F11))/('Indicator 0'!F11+Abrasion_indicator!F11))*'Wellbeing Base'!F11)*'Ecosystem Area'!$D27/10000</f>
        <v>0</v>
      </c>
      <c r="E12" s="93">
        <f>(((('Indicator 0'!$P$20*'Indicator 0'!G11)+(Abrasion_indicator!$K$24*Abrasion_indicator!G11))/('Indicator 0'!G11+Abrasion_indicator!G11))*'Wellbeing Base'!G11)*'Ecosystem Area'!$D27/10000</f>
        <v>138.98377435467012</v>
      </c>
      <c r="F12" s="93">
        <f>(((('Indicator 0'!$P$20*'Indicator 0'!H11)+(Abrasion_indicator!$K$24*Abrasion_indicator!H11))/('Indicator 0'!H11+Abrasion_indicator!H11))*'Wellbeing Base'!H11)*'Ecosystem Area'!$D27/10000</f>
        <v>41.806853637495593</v>
      </c>
      <c r="G12" s="93">
        <f>(((('Indicator 0'!$P$20*'Indicator 0'!I11)+(Abrasion_indicator!$K$24*Abrasion_indicator!I11))/('Indicator 0'!I11+Abrasion_indicator!I11))*'Wellbeing Base'!I11)*'Ecosystem Area'!$D27/10000</f>
        <v>83.342351489033533</v>
      </c>
      <c r="H12" s="93">
        <f>(((('Indicator 0'!$P$20*'Indicator 0'!J11)+(Abrasion_indicator!$K$24*Abrasion_indicator!J11))/('Indicator 0'!J11+Abrasion_indicator!J11))*'Wellbeing Base'!J11)*'Ecosystem Area'!$D27/10000</f>
        <v>48.92998979546293</v>
      </c>
      <c r="I12" s="93">
        <f>(((('Indicator 0'!$P$20*'Indicator 0'!K11)+(Abrasion_indicator!$K$24*Abrasion_indicator!K11))/('Indicator 0'!K11+Abrasion_indicator!K11))*'Wellbeing Base'!K11)*'Ecosystem Area'!$D27/10000</f>
        <v>70.331312985628813</v>
      </c>
      <c r="J12" s="93">
        <f>(((('Indicator 0'!$P$20*'Indicator 0'!L11)+(Abrasion_indicator!$K$24*Abrasion_indicator!L11))/('Indicator 0'!L11+Abrasion_indicator!L11))*'Wellbeing Base'!L11)*'Ecosystem Area'!$D27/10000</f>
        <v>0</v>
      </c>
      <c r="K12" s="93">
        <f>(((('Indicator 0'!$P$20*'Indicator 0'!M11)+(Abrasion_indicator!$K$24*Abrasion_indicator!M11))/('Indicator 0'!M11+Abrasion_indicator!M11))*'Wellbeing Base'!M11)*'Ecosystem Area'!$D27/10000</f>
        <v>0</v>
      </c>
      <c r="L12" s="93">
        <f>(((('Indicator 0'!$P$20*'Indicator 0'!N11)+(Abrasion_indicator!$K$24*Abrasion_indicator!N11))/('Indicator 0'!N11+Abrasion_indicator!N11))*'Wellbeing Base'!N11)*'Ecosystem Area'!$D27/10000</f>
        <v>0</v>
      </c>
      <c r="M12" s="93">
        <f>(((('Indicator 0'!$P$20*'Indicator 0'!O11)+(Abrasion_indicator!$K$24*Abrasion_indicator!O11))/('Indicator 0'!O11+Abrasion_indicator!O11))*'Wellbeing Base'!O11)*'Ecosystem Area'!$D27/10000</f>
        <v>0</v>
      </c>
      <c r="N12" s="93">
        <f>(((('Indicator 0'!$P$20*'Indicator 0'!P11)+(Abrasion_indicator!$K$24*Abrasion_indicator!P11))/('Indicator 0'!P11+Abrasion_indicator!P11))*'Wellbeing Base'!P11)*'Ecosystem Area'!$D27/10000</f>
        <v>95.209926407659694</v>
      </c>
      <c r="O12" s="93">
        <f>(((('Indicator 0'!$P$20*'Indicator 0'!Q11)+(Abrasion_indicator!$K$24*Abrasion_indicator!Q11))/('Indicator 0'!Q11+Abrasion_indicator!Q11))*'Wellbeing Base'!Q11)*'Ecosystem Area'!$D27/10000</f>
        <v>94.472011718925458</v>
      </c>
      <c r="P12" s="70">
        <f t="shared" si="0"/>
        <v>573.0762203888761</v>
      </c>
      <c r="R12" s="73"/>
      <c r="S12" s="68"/>
      <c r="T12" s="53"/>
      <c r="U12" s="53"/>
      <c r="V12" s="53"/>
      <c r="W12" s="53"/>
      <c r="X12" s="53"/>
      <c r="Y12" s="53"/>
      <c r="Z12" s="53"/>
      <c r="AA12" s="53"/>
      <c r="AB12" s="53"/>
      <c r="AC12" s="53"/>
      <c r="AD12" s="53"/>
      <c r="AE12" s="53"/>
      <c r="AF12" s="70"/>
    </row>
    <row r="13" spans="2:32">
      <c r="B13" s="102"/>
      <c r="C13" s="80" t="s">
        <v>42</v>
      </c>
      <c r="D13" s="93">
        <f>(((('Indicator 0'!$P$20*'Indicator 0'!F12)+(Abrasion_indicator!$K$24*Abrasion_indicator!F12))/('Indicator 0'!F12+Abrasion_indicator!F12))*'Wellbeing Base'!F12)*'Ecosystem Area'!$D28/10000</f>
        <v>0</v>
      </c>
      <c r="E13" s="93">
        <f>(((('Indicator 0'!$P$20*'Indicator 0'!G12)+(Abrasion_indicator!$K$24*Abrasion_indicator!G12))/('Indicator 0'!G12+Abrasion_indicator!G12))*'Wellbeing Base'!G12)*'Ecosystem Area'!$D28/10000</f>
        <v>214.30858328001165</v>
      </c>
      <c r="F13" s="93">
        <f>(((('Indicator 0'!$P$20*'Indicator 0'!H12)+(Abrasion_indicator!$K$24*Abrasion_indicator!H12))/('Indicator 0'!H12+Abrasion_indicator!H12))*'Wellbeing Base'!H12)*'Ecosystem Area'!$D28/10000</f>
        <v>64.464845742228363</v>
      </c>
      <c r="G13" s="93">
        <f>(((('Indicator 0'!$P$20*'Indicator 0'!I12)+(Abrasion_indicator!$K$24*Abrasion_indicator!I12))/('Indicator 0'!I12+Abrasion_indicator!I12))*'Wellbeing Base'!I12)*'Ecosystem Area'!$D28/10000</f>
        <v>128.51126944689557</v>
      </c>
      <c r="H13" s="93">
        <f>(((('Indicator 0'!$P$20*'Indicator 0'!J12)+(Abrasion_indicator!$K$24*Abrasion_indicator!J12))/('Indicator 0'!J12+Abrasion_indicator!J12))*'Wellbeing Base'!J12)*'Ecosystem Area'!$D28/10000</f>
        <v>75.448496356213226</v>
      </c>
      <c r="I13" s="93">
        <f>(((('Indicator 0'!$P$20*'Indicator 0'!K12)+(Abrasion_indicator!$K$24*Abrasion_indicator!K12))/('Indicator 0'!K12+Abrasion_indicator!K12))*'Wellbeing Base'!K12)*'Ecosystem Area'!$D28/10000</f>
        <v>108.44865968101928</v>
      </c>
      <c r="J13" s="93">
        <f>(((('Indicator 0'!$P$20*'Indicator 0'!L12)+(Abrasion_indicator!$K$24*Abrasion_indicator!L12))/('Indicator 0'!L12+Abrasion_indicator!L12))*'Wellbeing Base'!L12)*'Ecosystem Area'!$D28/10000</f>
        <v>123.46741202371805</v>
      </c>
      <c r="K13" s="93">
        <f>(((('Indicator 0'!$P$20*'Indicator 0'!M12)+(Abrasion_indicator!$K$24*Abrasion_indicator!M12))/('Indicator 0'!M12+Abrasion_indicator!M12))*'Wellbeing Base'!M12)*'Ecosystem Area'!$D28/10000</f>
        <v>0</v>
      </c>
      <c r="L13" s="93">
        <f>(((('Indicator 0'!$P$20*'Indicator 0'!N12)+(Abrasion_indicator!$K$24*Abrasion_indicator!N12))/('Indicator 0'!N12+Abrasion_indicator!N12))*'Wellbeing Base'!N12)*'Ecosystem Area'!$D28/10000</f>
        <v>0</v>
      </c>
      <c r="M13" s="93">
        <f>(((('Indicator 0'!$P$20*'Indicator 0'!O12)+(Abrasion_indicator!$K$24*Abrasion_indicator!O12))/('Indicator 0'!O12+Abrasion_indicator!O12))*'Wellbeing Base'!O12)*'Ecosystem Area'!$D28/10000</f>
        <v>0</v>
      </c>
      <c r="N13" s="93">
        <f>(((('Indicator 0'!$P$20*'Indicator 0'!P12)+(Abrasion_indicator!$K$24*Abrasion_indicator!P12))/('Indicator 0'!P12+Abrasion_indicator!P12))*'Wellbeing Base'!P12)*'Ecosystem Area'!$D28/10000</f>
        <v>146.81069453870455</v>
      </c>
      <c r="O13" s="93">
        <f>(((('Indicator 0'!$P$20*'Indicator 0'!Q12)+(Abrasion_indicator!$K$24*Abrasion_indicator!Q12))/('Indicator 0'!Q12+Abrasion_indicator!Q12))*'Wellbeing Base'!Q12)*'Ecosystem Area'!$D28/10000</f>
        <v>145.67285343273068</v>
      </c>
      <c r="P13" s="70">
        <f t="shared" si="0"/>
        <v>1007.1328145015214</v>
      </c>
      <c r="R13" s="73"/>
      <c r="S13" s="68"/>
      <c r="T13" s="53"/>
      <c r="U13" s="53"/>
      <c r="V13" s="53"/>
      <c r="W13" s="53"/>
      <c r="X13" s="53"/>
      <c r="Y13" s="53"/>
      <c r="Z13" s="53"/>
      <c r="AA13" s="53"/>
      <c r="AB13" s="53"/>
      <c r="AC13" s="53"/>
      <c r="AD13" s="53"/>
      <c r="AE13" s="53"/>
      <c r="AF13" s="70"/>
    </row>
    <row r="14" spans="2:32">
      <c r="B14" s="102"/>
      <c r="C14" s="80" t="s">
        <v>43</v>
      </c>
      <c r="D14" s="93">
        <f>(((('Indicator 0'!$P$20*'Indicator 0'!F13)+(Abrasion_indicator!$K$24*Abrasion_indicator!F13))/('Indicator 0'!F13+Abrasion_indicator!F13))*'Wellbeing Base'!F13)*'Ecosystem Area'!$D29/10000</f>
        <v>0</v>
      </c>
      <c r="E14" s="93">
        <f>(((('Indicator 0'!$P$20*'Indicator 0'!G13)+(Abrasion_indicator!$K$24*Abrasion_indicator!G13))/('Indicator 0'!G13+Abrasion_indicator!G13))*'Wellbeing Base'!G13)*'Ecosystem Area'!$D29/10000</f>
        <v>907.10204401959027</v>
      </c>
      <c r="F14" s="93">
        <f>(((('Indicator 0'!$P$20*'Indicator 0'!H13)+(Abrasion_indicator!$K$24*Abrasion_indicator!H13))/('Indicator 0'!H13+Abrasion_indicator!H13))*'Wellbeing Base'!H13)*'Ecosystem Area'!$D29/10000</f>
        <v>545.71956423956203</v>
      </c>
      <c r="G14" s="93">
        <f>(((('Indicator 0'!$P$20*'Indicator 0'!I13)+(Abrasion_indicator!$K$24*Abrasion_indicator!I13))/('Indicator 0'!I13+Abrasion_indicator!I13))*'Wellbeing Base'!I13)*'Ecosystem Area'!$D29/10000</f>
        <v>543.94851298381923</v>
      </c>
      <c r="H14" s="93">
        <f>(((('Indicator 0'!$P$20*'Indicator 0'!J13)+(Abrasion_indicator!$K$24*Abrasion_indicator!J13))/('Indicator 0'!J13+Abrasion_indicator!J13))*'Wellbeing Base'!J13)*'Ecosystem Area'!$D29/10000</f>
        <v>319.35018287860112</v>
      </c>
      <c r="I14" s="93">
        <f>(((('Indicator 0'!$P$20*'Indicator 0'!K13)+(Abrasion_indicator!$K$24*Abrasion_indicator!K13))/('Indicator 0'!K13+Abrasion_indicator!K13))*'Wellbeing Base'!K13)*'Ecosystem Area'!$D29/10000</f>
        <v>459.02968216305112</v>
      </c>
      <c r="J14" s="93">
        <f>(((('Indicator 0'!$P$20*'Indicator 0'!L13)+(Abrasion_indicator!$K$24*Abrasion_indicator!L13))/('Indicator 0'!L13+Abrasion_indicator!L13))*'Wellbeing Base'!L13)*'Ecosystem Area'!$D29/10000</f>
        <v>522.59942230213744</v>
      </c>
      <c r="K14" s="93">
        <f>(((('Indicator 0'!$P$20*'Indicator 0'!M13)+(Abrasion_indicator!$K$24*Abrasion_indicator!M13))/('Indicator 0'!M13+Abrasion_indicator!M13))*'Wellbeing Base'!M13)*'Ecosystem Area'!$D29/10000</f>
        <v>0</v>
      </c>
      <c r="L14" s="93">
        <f>(((('Indicator 0'!$P$20*'Indicator 0'!N13)+(Abrasion_indicator!$K$24*Abrasion_indicator!N13))/('Indicator 0'!N13+Abrasion_indicator!N13))*'Wellbeing Base'!N13)*'Ecosystem Area'!$D29/10000</f>
        <v>0</v>
      </c>
      <c r="M14" s="93">
        <f>(((('Indicator 0'!$P$20*'Indicator 0'!O13)+(Abrasion_indicator!$K$24*Abrasion_indicator!O13))/('Indicator 0'!O13+Abrasion_indicator!O13))*'Wellbeing Base'!O13)*'Ecosystem Area'!$D29/10000</f>
        <v>0</v>
      </c>
      <c r="N14" s="93">
        <f>(((('Indicator 0'!$P$20*'Indicator 0'!P13)+(Abrasion_indicator!$K$24*Abrasion_indicator!P13))/('Indicator 0'!P13+Abrasion_indicator!P13))*'Wellbeing Base'!P13)*'Ecosystem Area'!$D29/10000</f>
        <v>621.40432763719116</v>
      </c>
      <c r="O14" s="93">
        <f>(((('Indicator 0'!$P$20*'Indicator 0'!Q13)+(Abrasion_indicator!$K$24*Abrasion_indicator!Q13))/('Indicator 0'!Q13+Abrasion_indicator!Q13))*'Wellbeing Base'!Q13)*'Ecosystem Area'!$D29/10000</f>
        <v>616.58819765676083</v>
      </c>
      <c r="P14" s="70">
        <f t="shared" si="0"/>
        <v>4535.741933880714</v>
      </c>
      <c r="R14" s="73"/>
      <c r="S14" s="68"/>
      <c r="T14" s="53"/>
      <c r="U14" s="53"/>
      <c r="V14" s="53"/>
      <c r="W14" s="53"/>
      <c r="X14" s="53"/>
      <c r="Y14" s="53"/>
      <c r="Z14" s="53"/>
      <c r="AA14" s="53"/>
      <c r="AB14" s="53"/>
      <c r="AC14" s="53"/>
      <c r="AD14" s="53"/>
      <c r="AE14" s="53"/>
      <c r="AF14" s="70"/>
    </row>
    <row r="15" spans="2:32">
      <c r="B15" s="102"/>
      <c r="C15" s="80" t="s">
        <v>44</v>
      </c>
      <c r="D15" s="93">
        <f>(((('Indicator 0'!$P$20*'Indicator 0'!F14)+(Abrasion_indicator!$K$24*Abrasion_indicator!F14))/('Indicator 0'!F14+Abrasion_indicator!F14))*'Wellbeing Base'!F14)*'Ecosystem Area'!$D30/10000</f>
        <v>0</v>
      </c>
      <c r="E15" s="93">
        <f>(((('Indicator 0'!$P$20*'Indicator 0'!G14)+(Abrasion_indicator!$K$24*Abrasion_indicator!G14))/('Indicator 0'!G14+Abrasion_indicator!G14))*'Wellbeing Base'!G14)*'Ecosystem Area'!$D30/10000</f>
        <v>1.2509699566585193</v>
      </c>
      <c r="F15" s="93">
        <f>(((('Indicator 0'!$P$20*'Indicator 0'!H14)+(Abrasion_indicator!$K$24*Abrasion_indicator!H14))/('Indicator 0'!H14+Abrasion_indicator!H14))*'Wellbeing Base'!H14)*'Ecosystem Area'!$D30/10000</f>
        <v>0.75259314442656844</v>
      </c>
      <c r="G15" s="93">
        <f>(((('Indicator 0'!$P$20*'Indicator 0'!I14)+(Abrasion_indicator!$K$24*Abrasion_indicator!I14))/('Indicator 0'!I14+Abrasion_indicator!I14))*'Wellbeing Base'!I14)*'Ecosystem Area'!$D30/10000</f>
        <v>0.75015071589579452</v>
      </c>
      <c r="H15" s="93">
        <f>(((('Indicator 0'!$P$20*'Indicator 0'!J14)+(Abrasion_indicator!$K$24*Abrasion_indicator!J14))/('Indicator 0'!J14+Abrasion_indicator!J14))*'Wellbeing Base'!J14)*'Ecosystem Area'!$D30/10000</f>
        <v>0.44041074217434578</v>
      </c>
      <c r="I15" s="93">
        <f>(((('Indicator 0'!$P$20*'Indicator 0'!K14)+(Abrasion_indicator!$K$24*Abrasion_indicator!K14))/('Indicator 0'!K14+Abrasion_indicator!K14))*'Wellbeing Base'!K14)*'Ecosystem Area'!$D30/10000</f>
        <v>0.63304051113799997</v>
      </c>
      <c r="J15" s="93">
        <f>(((('Indicator 0'!$P$20*'Indicator 0'!L14)+(Abrasion_indicator!$K$24*Abrasion_indicator!L14))/('Indicator 0'!L14+Abrasion_indicator!L14))*'Wellbeing Base'!L14)*'Ecosystem Area'!$D30/10000</f>
        <v>0.72070852554815001</v>
      </c>
      <c r="K15" s="93">
        <f>(((('Indicator 0'!$P$20*'Indicator 0'!M14)+(Abrasion_indicator!$K$24*Abrasion_indicator!M14))/('Indicator 0'!M14+Abrasion_indicator!M14))*'Wellbeing Base'!M14)*'Ecosystem Area'!$D30/10000</f>
        <v>12.989018488242792</v>
      </c>
      <c r="L15" s="93">
        <f>(((('Indicator 0'!$P$20*'Indicator 0'!N14)+(Abrasion_indicator!$K$24*Abrasion_indicator!N14))/('Indicator 0'!N14+Abrasion_indicator!N14))*'Wellbeing Base'!N14)*'Ecosystem Area'!$D30/10000</f>
        <v>37.719519137615528</v>
      </c>
      <c r="M15" s="93">
        <f>(((('Indicator 0'!$P$20*'Indicator 0'!O14)+(Abrasion_indicator!$K$24*Abrasion_indicator!O14))/('Indicator 0'!O14+Abrasion_indicator!O14))*'Wellbeing Base'!O14)*'Ecosystem Area'!$D30/10000</f>
        <v>7.5754185592328156</v>
      </c>
      <c r="N15" s="93">
        <f>(((('Indicator 0'!$P$20*'Indicator 0'!P14)+(Abrasion_indicator!$K$24*Abrasion_indicator!P14))/('Indicator 0'!P14+Abrasion_indicator!P14))*'Wellbeing Base'!P14)*'Ecosystem Area'!$D30/10000</f>
        <v>0.85696879412491456</v>
      </c>
      <c r="O15" s="93">
        <f>(((('Indicator 0'!$P$20*'Indicator 0'!Q14)+(Abrasion_indicator!$K$24*Abrasion_indicator!Q14))/('Indicator 0'!Q14+Abrasion_indicator!Q14))*'Wellbeing Base'!Q14)*'Ecosystem Area'!$D30/10000</f>
        <v>0.85032694610726101</v>
      </c>
      <c r="P15" s="70">
        <f t="shared" si="0"/>
        <v>64.539125521164692</v>
      </c>
      <c r="R15" s="73"/>
      <c r="S15" s="68"/>
      <c r="T15" s="53"/>
      <c r="U15" s="53"/>
      <c r="V15" s="53"/>
      <c r="W15" s="53"/>
      <c r="X15" s="53"/>
      <c r="Y15" s="53"/>
      <c r="Z15" s="53"/>
      <c r="AA15" s="53"/>
      <c r="AB15" s="53"/>
      <c r="AC15" s="53"/>
      <c r="AD15" s="53"/>
      <c r="AE15" s="53"/>
      <c r="AF15" s="70"/>
    </row>
    <row r="16" spans="2:32">
      <c r="B16" s="102"/>
      <c r="C16" s="80" t="s">
        <v>45</v>
      </c>
      <c r="D16" s="93">
        <f>(((('Indicator 0'!$P$20*'Indicator 0'!F15)+(Abrasion_indicator!$K$24*Abrasion_indicator!F15))/('Indicator 0'!F15+Abrasion_indicator!F15))*'Wellbeing Base'!F15)*'Ecosystem Area'!$D31/10000</f>
        <v>0</v>
      </c>
      <c r="E16" s="93">
        <f>(((('Indicator 0'!$P$20*'Indicator 0'!G15)+(Abrasion_indicator!$K$24*Abrasion_indicator!G15))/('Indicator 0'!G15+Abrasion_indicator!G15))*'Wellbeing Base'!G15)*'Ecosystem Area'!$D31/10000</f>
        <v>36.008736642015897</v>
      </c>
      <c r="F16" s="93">
        <f>(((('Indicator 0'!$P$20*'Indicator 0'!H15)+(Abrasion_indicator!$K$24*Abrasion_indicator!H15))/('Indicator 0'!H15+Abrasion_indicator!H15))*'Wellbeing Base'!H15)*'Ecosystem Area'!$D31/10000</f>
        <v>21.663132829048813</v>
      </c>
      <c r="G16" s="93">
        <f>(((('Indicator 0'!$P$20*'Indicator 0'!I15)+(Abrasion_indicator!$K$24*Abrasion_indicator!I15))/('Indicator 0'!I15+Abrasion_indicator!I15))*'Wellbeing Base'!I15)*'Ecosystem Area'!$D31/10000</f>
        <v>21.592828370285865</v>
      </c>
      <c r="H16" s="93">
        <f>(((('Indicator 0'!$P$20*'Indicator 0'!J15)+(Abrasion_indicator!$K$24*Abrasion_indicator!J15))/('Indicator 0'!J15+Abrasion_indicator!J15))*'Wellbeing Base'!J15)*'Ecosystem Area'!$D31/10000</f>
        <v>12.677070576203898</v>
      </c>
      <c r="I16" s="93">
        <f>(((('Indicator 0'!$P$20*'Indicator 0'!K15)+(Abrasion_indicator!$K$24*Abrasion_indicator!K15))/('Indicator 0'!K15+Abrasion_indicator!K15))*'Wellbeing Base'!K15)*'Ecosystem Area'!$D31/10000</f>
        <v>18.221851714315619</v>
      </c>
      <c r="J16" s="93">
        <f>(((('Indicator 0'!$P$20*'Indicator 0'!L15)+(Abrasion_indicator!$K$24*Abrasion_indicator!L15))/('Indicator 0'!L15+Abrasion_indicator!L15))*'Wellbeing Base'!L15)*'Ecosystem Area'!$D31/10000</f>
        <v>0</v>
      </c>
      <c r="K16" s="93">
        <f>(((('Indicator 0'!$P$20*'Indicator 0'!M15)+(Abrasion_indicator!$K$24*Abrasion_indicator!M15))/('Indicator 0'!M15+Abrasion_indicator!M15))*'Wellbeing Base'!M15)*'Ecosystem Area'!$D31/10000</f>
        <v>0</v>
      </c>
      <c r="L16" s="93">
        <f>(((('Indicator 0'!$P$20*'Indicator 0'!N15)+(Abrasion_indicator!$K$24*Abrasion_indicator!N15))/('Indicator 0'!N15+Abrasion_indicator!N15))*'Wellbeing Base'!N15)*'Ecosystem Area'!$D31/10000</f>
        <v>0</v>
      </c>
      <c r="M16" s="93">
        <f>(((('Indicator 0'!$P$20*'Indicator 0'!O15)+(Abrasion_indicator!$K$24*Abrasion_indicator!O15))/('Indicator 0'!O15+Abrasion_indicator!O15))*'Wellbeing Base'!O15)*'Ecosystem Area'!$D31/10000</f>
        <v>0</v>
      </c>
      <c r="N16" s="93">
        <f>(((('Indicator 0'!$P$20*'Indicator 0'!P15)+(Abrasion_indicator!$K$24*Abrasion_indicator!P15))/('Indicator 0'!P15+Abrasion_indicator!P15))*'Wellbeing Base'!P15)*'Ecosystem Area'!$D31/10000</f>
        <v>24.667549731167107</v>
      </c>
      <c r="O16" s="93">
        <f>(((('Indicator 0'!$P$20*'Indicator 0'!Q15)+(Abrasion_indicator!$K$24*Abrasion_indicator!Q15))/('Indicator 0'!Q15+Abrasion_indicator!Q15))*'Wellbeing Base'!Q15)*'Ecosystem Area'!$D31/10000</f>
        <v>24.476366437906563</v>
      </c>
      <c r="P16" s="70">
        <f t="shared" si="0"/>
        <v>159.30753630094375</v>
      </c>
      <c r="R16" s="73"/>
      <c r="S16" s="68"/>
      <c r="T16" s="53"/>
      <c r="U16" s="53"/>
      <c r="V16" s="53"/>
      <c r="W16" s="53"/>
      <c r="X16" s="53"/>
      <c r="Y16" s="53"/>
      <c r="Z16" s="53"/>
      <c r="AA16" s="53"/>
      <c r="AB16" s="53"/>
      <c r="AC16" s="53"/>
      <c r="AD16" s="53"/>
      <c r="AE16" s="53"/>
      <c r="AF16" s="70"/>
    </row>
    <row r="17" spans="2:32">
      <c r="B17" s="102"/>
      <c r="C17" s="80" t="s">
        <v>46</v>
      </c>
      <c r="D17" s="93">
        <f>(((('Indicator 0'!$P$20*'Indicator 0'!F16)+(Abrasion_indicator!$K$24*Abrasion_indicator!F16))/('Indicator 0'!F16+Abrasion_indicator!F16))*'Wellbeing Base'!F16)*'Ecosystem Area'!$D32/10000</f>
        <v>0</v>
      </c>
      <c r="E17" s="93">
        <f>(((('Indicator 0'!$P$20*'Indicator 0'!G16)+(Abrasion_indicator!$K$24*Abrasion_indicator!G16))/('Indicator 0'!G16+Abrasion_indicator!G16))*'Wellbeing Base'!G16)*'Ecosystem Area'!$D32/10000</f>
        <v>4.4632256615582788</v>
      </c>
      <c r="F17" s="93">
        <f>(((('Indicator 0'!$P$20*'Indicator 0'!H16)+(Abrasion_indicator!$K$24*Abrasion_indicator!H16))/('Indicator 0'!H16+Abrasion_indicator!H16))*'Wellbeing Base'!H16)*'Ecosystem Area'!$D32/10000</f>
        <v>4.0276663124945173</v>
      </c>
      <c r="G17" s="93">
        <f>(((('Indicator 0'!$P$20*'Indicator 0'!I16)+(Abrasion_indicator!$K$24*Abrasion_indicator!I16))/('Indicator 0'!I16+Abrasion_indicator!I16))*'Wellbeing Base'!I16)*'Ecosystem Area'!$D32/10000</f>
        <v>8.0291902472995087</v>
      </c>
      <c r="H17" s="93">
        <f>(((('Indicator 0'!$P$20*'Indicator 0'!J16)+(Abrasion_indicator!$K$24*Abrasion_indicator!J16))/('Indicator 0'!J16+Abrasion_indicator!J16))*'Wellbeing Base'!J16)*'Ecosystem Area'!$D32/10000</f>
        <v>1.5713027444311649</v>
      </c>
      <c r="I17" s="93">
        <f>(((('Indicator 0'!$P$20*'Indicator 0'!K16)+(Abrasion_indicator!$K$24*Abrasion_indicator!K16))/('Indicator 0'!K16+Abrasion_indicator!K16))*'Wellbeing Base'!K16)*'Ecosystem Area'!$D32/10000</f>
        <v>3.387854327450107</v>
      </c>
      <c r="J17" s="93">
        <f>(((('Indicator 0'!$P$20*'Indicator 0'!L16)+(Abrasion_indicator!$K$24*Abrasion_indicator!L16))/('Indicator 0'!L16+Abrasion_indicator!L16))*'Wellbeing Base'!L16)*'Ecosystem Area'!$D32/10000</f>
        <v>3.8570288222458098</v>
      </c>
      <c r="K17" s="93">
        <f>(((('Indicator 0'!$P$20*'Indicator 0'!M16)+(Abrasion_indicator!$K$24*Abrasion_indicator!M16))/('Indicator 0'!M16+Abrasion_indicator!M16))*'Wellbeing Base'!M16)*'Ecosystem Area'!$D32/10000</f>
        <v>69.513564646307316</v>
      </c>
      <c r="L17" s="93">
        <f>(((('Indicator 0'!$P$20*'Indicator 0'!N16)+(Abrasion_indicator!$K$24*Abrasion_indicator!N16))/('Indicator 0'!N16+Abrasion_indicator!N16))*'Wellbeing Base'!N16)*'Ecosystem Area'!$D32/10000</f>
        <v>89.71743611723916</v>
      </c>
      <c r="M17" s="93">
        <f>(((('Indicator 0'!$P$20*'Indicator 0'!O16)+(Abrasion_indicator!$K$24*Abrasion_indicator!O16))/('Indicator 0'!O16+Abrasion_indicator!O16))*'Wellbeing Base'!O16)*'Ecosystem Area'!$D32/10000</f>
        <v>54.055338948227316</v>
      </c>
      <c r="N17" s="93">
        <f>(((('Indicator 0'!$P$20*'Indicator 0'!P16)+(Abrasion_indicator!$K$24*Abrasion_indicator!P16))/('Indicator 0'!P16+Abrasion_indicator!P16))*'Wellbeing Base'!P16)*'Ecosystem Area'!$D32/10000</f>
        <v>3.0575035737145604</v>
      </c>
      <c r="O17" s="93">
        <f>(((('Indicator 0'!$P$20*'Indicator 0'!Q16)+(Abrasion_indicator!$K$24*Abrasion_indicator!Q16))/('Indicator 0'!Q16+Abrasion_indicator!Q16))*'Wellbeing Base'!Q16)*'Ecosystem Area'!$D32/10000</f>
        <v>6.0676134169006231</v>
      </c>
      <c r="P17" s="70">
        <f t="shared" si="0"/>
        <v>247.74772481786835</v>
      </c>
      <c r="R17" s="73"/>
      <c r="S17" s="68"/>
      <c r="T17" s="53"/>
      <c r="U17" s="53"/>
      <c r="V17" s="53"/>
      <c r="W17" s="53"/>
      <c r="X17" s="53"/>
      <c r="Y17" s="53"/>
      <c r="Z17" s="53"/>
      <c r="AA17" s="53"/>
      <c r="AB17" s="53"/>
      <c r="AC17" s="53"/>
      <c r="AD17" s="53"/>
      <c r="AE17" s="53"/>
      <c r="AF17" s="70"/>
    </row>
    <row r="18" spans="2:32">
      <c r="B18" s="80"/>
      <c r="C18" s="80"/>
      <c r="D18" s="94">
        <f>SUM(D5:D17)</f>
        <v>1409.2832352379028</v>
      </c>
      <c r="E18" s="94">
        <f t="shared" ref="E18:O18" si="1">SUM(E5:E17)</f>
        <v>1409.2832352379028</v>
      </c>
      <c r="F18" s="94">
        <f t="shared" si="1"/>
        <v>695.94233838908758</v>
      </c>
      <c r="G18" s="94">
        <f t="shared" si="1"/>
        <v>835.13080606690539</v>
      </c>
      <c r="H18" s="94">
        <f t="shared" si="1"/>
        <v>487.15963687236149</v>
      </c>
      <c r="I18" s="94">
        <f t="shared" si="1"/>
        <v>695.94233838908769</v>
      </c>
      <c r="J18" s="94">
        <f t="shared" si="1"/>
        <v>695.94233838908792</v>
      </c>
      <c r="K18" s="94">
        <f t="shared" si="1"/>
        <v>835.13080606690528</v>
      </c>
      <c r="L18" s="94">
        <f t="shared" si="1"/>
        <v>1391.8846767781758</v>
      </c>
      <c r="M18" s="94">
        <f t="shared" si="1"/>
        <v>939.52215682526878</v>
      </c>
      <c r="N18" s="94">
        <f t="shared" si="1"/>
        <v>939.52215682526855</v>
      </c>
      <c r="O18" s="94">
        <f t="shared" si="1"/>
        <v>939.52215682526844</v>
      </c>
      <c r="P18" s="70">
        <f>SUM(D18:O18)</f>
        <v>11274.265881903224</v>
      </c>
      <c r="T18" s="70"/>
      <c r="U18" s="70"/>
      <c r="V18" s="70"/>
      <c r="W18" s="70"/>
      <c r="X18" s="70"/>
      <c r="Y18" s="70"/>
      <c r="Z18" s="70"/>
      <c r="AA18" s="70"/>
      <c r="AB18" s="70"/>
      <c r="AC18" s="70"/>
      <c r="AD18" s="70"/>
      <c r="AE18" s="70"/>
      <c r="AF18" s="70"/>
    </row>
    <row r="20" spans="2:32">
      <c r="D20" s="56" t="s">
        <v>72</v>
      </c>
    </row>
    <row r="21" spans="2:32" ht="15" customHeight="1">
      <c r="B21" s="107" t="s">
        <v>89</v>
      </c>
      <c r="C21" s="105"/>
      <c r="D21" s="103" t="s">
        <v>0</v>
      </c>
      <c r="E21" s="103"/>
      <c r="F21" s="103" t="s">
        <v>1</v>
      </c>
      <c r="G21" s="103"/>
      <c r="H21" s="103"/>
      <c r="I21" s="103"/>
      <c r="J21" s="103"/>
      <c r="K21" s="103"/>
      <c r="L21" s="103"/>
      <c r="M21" s="103" t="s">
        <v>2</v>
      </c>
      <c r="N21" s="103"/>
      <c r="O21" s="103"/>
      <c r="R21" s="76"/>
      <c r="S21" s="75"/>
      <c r="T21" s="74"/>
      <c r="U21" s="74"/>
      <c r="V21" s="74"/>
      <c r="W21" s="74"/>
      <c r="X21" s="74"/>
      <c r="Y21" s="74"/>
      <c r="Z21" s="74"/>
      <c r="AA21" s="74"/>
      <c r="AB21" s="74"/>
      <c r="AC21" s="74"/>
      <c r="AD21" s="74"/>
      <c r="AE21" s="74"/>
    </row>
    <row r="22" spans="2:32">
      <c r="B22" s="105"/>
      <c r="C22" s="105"/>
      <c r="D22" s="103"/>
      <c r="E22" s="103"/>
      <c r="F22" s="103"/>
      <c r="G22" s="103"/>
      <c r="H22" s="103"/>
      <c r="I22" s="103"/>
      <c r="J22" s="103"/>
      <c r="K22" s="103"/>
      <c r="L22" s="103"/>
      <c r="M22" s="103"/>
      <c r="N22" s="103"/>
      <c r="O22" s="103"/>
      <c r="R22" s="75"/>
      <c r="S22" s="75"/>
      <c r="T22" s="66"/>
      <c r="U22" s="66"/>
      <c r="V22" s="66"/>
      <c r="W22" s="66"/>
      <c r="X22" s="66"/>
      <c r="Y22" s="66"/>
      <c r="Z22" s="66"/>
      <c r="AA22" s="66"/>
      <c r="AB22" s="66"/>
      <c r="AC22" s="66"/>
      <c r="AD22" s="66"/>
      <c r="AE22" s="66"/>
    </row>
    <row r="23" spans="2:32" ht="138">
      <c r="B23" s="105"/>
      <c r="C23" s="105"/>
      <c r="D23" s="97" t="s">
        <v>102</v>
      </c>
      <c r="E23" s="97" t="s">
        <v>103</v>
      </c>
      <c r="F23" s="97" t="s">
        <v>104</v>
      </c>
      <c r="G23" s="97" t="s">
        <v>105</v>
      </c>
      <c r="H23" s="97" t="s">
        <v>106</v>
      </c>
      <c r="I23" s="97" t="s">
        <v>107</v>
      </c>
      <c r="J23" s="97" t="s">
        <v>108</v>
      </c>
      <c r="K23" s="97" t="s">
        <v>12</v>
      </c>
      <c r="L23" s="97" t="s">
        <v>109</v>
      </c>
      <c r="M23" s="97" t="s">
        <v>110</v>
      </c>
      <c r="N23" s="97" t="s">
        <v>111</v>
      </c>
      <c r="O23" s="97" t="s">
        <v>112</v>
      </c>
      <c r="R23" s="75"/>
      <c r="S23" s="75"/>
      <c r="T23" s="59"/>
      <c r="U23" s="59"/>
      <c r="V23" s="59"/>
      <c r="W23" s="59"/>
      <c r="X23" s="59"/>
      <c r="Y23" s="59"/>
      <c r="Z23" s="59"/>
      <c r="AA23" s="59"/>
      <c r="AB23" s="59"/>
      <c r="AC23" s="59"/>
      <c r="AD23" s="59"/>
      <c r="AE23" s="59"/>
    </row>
    <row r="24" spans="2:32" ht="15" customHeight="1">
      <c r="B24" s="102" t="s">
        <v>36</v>
      </c>
      <c r="C24" s="80" t="s">
        <v>17</v>
      </c>
      <c r="D24" s="93">
        <f>(((('Indicator 0'!$P$20*'Indicator 0'!F4)+(Abrasion_indicator!$L$24*Abrasion_indicator!F4))/('Indicator 0'!F4+Abrasion_indicator!F4))*'Wellbeing Base'!F4)*'Ecosystem Area'!$D20/10000</f>
        <v>729.4550042402675</v>
      </c>
      <c r="E24" s="93">
        <f>(((('Indicator 0'!$P$20*'Indicator 0'!G4)+(Abrasion_indicator!$L$24*Abrasion_indicator!G4))/('Indicator 0'!G4+Abrasion_indicator!G4))*'Wellbeing Base'!G4)*'Ecosystem Area'!$D20/10000</f>
        <v>8.323929615003113</v>
      </c>
      <c r="F24" s="93">
        <f>(((('Indicator 0'!$P$20*'Indicator 0'!H4)+(Abrasion_indicator!$L$24*Abrasion_indicator!H4))/('Indicator 0'!H4+Abrasion_indicator!H4))*'Wellbeing Base'!H4)*'Ecosystem Area'!$D20/10000</f>
        <v>1.6692466859006738</v>
      </c>
      <c r="G24" s="93">
        <f>(((('Indicator 0'!$P$20*'Indicator 0'!I4)+(Abrasion_indicator!$L$24*Abrasion_indicator!I4))/('Indicator 0'!I4+Abrasion_indicator!I4))*'Wellbeing Base'!I4)*'Ecosystem Area'!$D20/10000</f>
        <v>6.6553175813960683</v>
      </c>
      <c r="H24" s="93">
        <f>(((('Indicator 0'!$P$20*'Indicator 0'!J4)+(Abrasion_indicator!$L$24*Abrasion_indicator!J4))/('Indicator 0'!J4+Abrasion_indicator!J4))*'Wellbeing Base'!J4)*'Ecosystem Area'!$D20/10000</f>
        <v>3.9073126150769109</v>
      </c>
      <c r="I24" s="93">
        <f>(((('Indicator 0'!$P$20*'Indicator 0'!K4)+(Abrasion_indicator!$L$24*Abrasion_indicator!K4))/('Indicator 0'!K4+Abrasion_indicator!K4))*'Wellbeing Base'!K4)*'Ecosystem Area'!$D20/10000</f>
        <v>2.8081594499857387</v>
      </c>
      <c r="J24" s="93">
        <f>(((('Indicator 0'!$P$20*'Indicator 0'!L4)+(Abrasion_indicator!$L$24*Abrasion_indicator!L4))/('Indicator 0'!L4+Abrasion_indicator!L4))*'Wellbeing Base'!L4)*'Ecosystem Area'!$D20/10000</f>
        <v>4.7955804275426512</v>
      </c>
      <c r="K24" s="93">
        <f>(((('Indicator 0'!$P$20*'Indicator 0'!M4)+(Abrasion_indicator!$L$24*Abrasion_indicator!M4))/('Indicator 0'!M4+Abrasion_indicator!M4))*'Wellbeing Base'!M4)*'Ecosystem Area'!$D20/10000</f>
        <v>57.619116584226049</v>
      </c>
      <c r="L24" s="93">
        <f>(((('Indicator 0'!$P$20*'Indicator 0'!N4)+(Abrasion_indicator!$L$24*Abrasion_indicator!N4))/('Indicator 0'!N4+Abrasion_indicator!N4))*'Wellbeing Base'!N4)*'Ecosystem Area'!$D20/10000</f>
        <v>0</v>
      </c>
      <c r="M24" s="93">
        <f>(((('Indicator 0'!$P$20*'Indicator 0'!O4)+(Abrasion_indicator!$L$24*Abrasion_indicator!O4))/('Indicator 0'!O4+Abrasion_indicator!O4))*'Wellbeing Base'!O4)*'Ecosystem Area'!$D20/10000</f>
        <v>67.208915828988893</v>
      </c>
      <c r="N24" s="93">
        <f>(((('Indicator 0'!$P$20*'Indicator 0'!P4)+(Abrasion_indicator!$L$24*Abrasion_indicator!P4))/('Indicator 0'!P4+Abrasion_indicator!P4))*'Wellbeing Base'!P4)*'Ecosystem Area'!$D20/10000</f>
        <v>3.8015023923803097</v>
      </c>
      <c r="O24" s="93">
        <f>(((('Indicator 0'!$P$20*'Indicator 0'!Q4)+(Abrasion_indicator!$L$24*Abrasion_indicator!Q4))/('Indicator 0'!Q4+Abrasion_indicator!Q4))*'Wellbeing Base'!Q4)*'Ecosystem Area'!$D20/10000</f>
        <v>3.7720392412107069</v>
      </c>
      <c r="P24" s="70">
        <f>SUM(D24:O24)</f>
        <v>890.01612466197844</v>
      </c>
      <c r="R24" s="73"/>
      <c r="S24" s="68"/>
      <c r="T24" s="53"/>
      <c r="U24" s="53"/>
      <c r="V24" s="53"/>
      <c r="W24" s="53"/>
      <c r="X24" s="53"/>
      <c r="Y24" s="53"/>
      <c r="Z24" s="53"/>
      <c r="AA24" s="53"/>
      <c r="AB24" s="53"/>
      <c r="AC24" s="53"/>
      <c r="AD24" s="53"/>
      <c r="AE24" s="53"/>
      <c r="AF24" s="70"/>
    </row>
    <row r="25" spans="2:32">
      <c r="B25" s="102"/>
      <c r="C25" s="80" t="s">
        <v>18</v>
      </c>
      <c r="D25" s="93">
        <f>(((('Indicator 0'!$P$20*'Indicator 0'!F5)+(Abrasion_indicator!$L$24*Abrasion_indicator!F5))/('Indicator 0'!F5+Abrasion_indicator!F5))*'Wellbeing Base'!F5)*'Ecosystem Area'!$D21/10000</f>
        <v>305.46979694091448</v>
      </c>
      <c r="E25" s="93">
        <f>(((('Indicator 0'!$P$20*'Indicator 0'!G5)+(Abrasion_indicator!$L$24*Abrasion_indicator!G5))/('Indicator 0'!G5+Abrasion_indicator!G5))*'Wellbeing Base'!G5)*'Ecosystem Area'!$D21/10000</f>
        <v>3.485765502278944</v>
      </c>
      <c r="F25" s="93">
        <f>(((('Indicator 0'!$P$20*'Indicator 0'!H5)+(Abrasion_indicator!$L$24*Abrasion_indicator!H5))/('Indicator 0'!H5+Abrasion_indicator!H5))*'Wellbeing Base'!H5)*'Ecosystem Area'!$D21/10000</f>
        <v>0.69902110921487515</v>
      </c>
      <c r="G25" s="93">
        <f>(((('Indicator 0'!$P$20*'Indicator 0'!I5)+(Abrasion_indicator!$L$24*Abrasion_indicator!I5))/('Indicator 0'!I5+Abrasion_indicator!I5))*'Wellbeing Base'!I5)*'Ecosystem Area'!$D21/10000</f>
        <v>2.7870101628595139</v>
      </c>
      <c r="H25" s="93">
        <f>(((('Indicator 0'!$P$20*'Indicator 0'!J5)+(Abrasion_indicator!$L$24*Abrasion_indicator!J5))/('Indicator 0'!J5+Abrasion_indicator!J5))*'Wellbeing Base'!J5)*'Ecosystem Area'!$D21/10000</f>
        <v>1.6362434751617405</v>
      </c>
      <c r="I25" s="93">
        <f>(((('Indicator 0'!$P$20*'Indicator 0'!K5)+(Abrasion_indicator!$L$24*Abrasion_indicator!K5))/('Indicator 0'!K5+Abrasion_indicator!K5))*'Wellbeing Base'!K5)*'Ecosystem Area'!$D21/10000</f>
        <v>1.1759572447628437</v>
      </c>
      <c r="J25" s="93">
        <f>(((('Indicator 0'!$P$20*'Indicator 0'!L5)+(Abrasion_indicator!$L$24*Abrasion_indicator!L5))/('Indicator 0'!L5+Abrasion_indicator!L5))*'Wellbeing Base'!L5)*'Ecosystem Area'!$D21/10000</f>
        <v>2.0082184245771075</v>
      </c>
      <c r="K25" s="93">
        <f>(((('Indicator 0'!$P$20*'Indicator 0'!M5)+(Abrasion_indicator!$L$24*Abrasion_indicator!M5))/('Indicator 0'!M5+Abrasion_indicator!M5))*'Wellbeing Base'!M5)*'Ecosystem Area'!$D21/10000</f>
        <v>24.128835556114758</v>
      </c>
      <c r="L25" s="93">
        <f>(((('Indicator 0'!$P$20*'Indicator 0'!N5)+(Abrasion_indicator!$L$24*Abrasion_indicator!N5))/('Indicator 0'!N5+Abrasion_indicator!N5))*'Wellbeing Base'!N5)*'Ecosystem Area'!$D21/10000</f>
        <v>46.712694283562932</v>
      </c>
      <c r="M25" s="93">
        <f>(((('Indicator 0'!$P$20*'Indicator 0'!O5)+(Abrasion_indicator!$L$24*Abrasion_indicator!O5))/('Indicator 0'!O5+Abrasion_indicator!O5))*'Wellbeing Base'!O5)*'Ecosystem Area'!$D21/10000</f>
        <v>28.144702211321039</v>
      </c>
      <c r="N25" s="93">
        <f>(((('Indicator 0'!$P$20*'Indicator 0'!P5)+(Abrasion_indicator!$L$24*Abrasion_indicator!P5))/('Indicator 0'!P5+Abrasion_indicator!P5))*'Wellbeing Base'!P5)*'Ecosystem Area'!$D21/10000</f>
        <v>1.5919339193241366</v>
      </c>
      <c r="O25" s="93">
        <f>(((('Indicator 0'!$P$20*'Indicator 0'!Q5)+(Abrasion_indicator!$L$24*Abrasion_indicator!Q5))/('Indicator 0'!Q5+Abrasion_indicator!Q5))*'Wellbeing Base'!Q5)*'Ecosystem Area'!$D21/10000</f>
        <v>1.5795958001081449</v>
      </c>
      <c r="P25" s="70">
        <f t="shared" ref="P25:P36" si="2">SUM(D25:O25)</f>
        <v>419.41977463020055</v>
      </c>
      <c r="R25" s="73"/>
      <c r="S25" s="68"/>
      <c r="T25" s="53"/>
      <c r="U25" s="53"/>
      <c r="V25" s="53"/>
      <c r="W25" s="53"/>
      <c r="X25" s="53"/>
      <c r="Y25" s="53"/>
      <c r="Z25" s="53"/>
      <c r="AA25" s="53"/>
      <c r="AB25" s="53"/>
      <c r="AC25" s="53"/>
      <c r="AD25" s="53"/>
      <c r="AE25" s="53"/>
      <c r="AF25" s="70"/>
    </row>
    <row r="26" spans="2:32">
      <c r="B26" s="102"/>
      <c r="C26" s="80" t="s">
        <v>19</v>
      </c>
      <c r="D26" s="93">
        <f>(((('Indicator 0'!$P$20*'Indicator 0'!F6)+(Abrasion_indicator!$L$24*Abrasion_indicator!F6))/('Indicator 0'!F6+Abrasion_indicator!F6))*'Wellbeing Base'!F6)*'Ecosystem Area'!$D22/10000</f>
        <v>176.12850719085895</v>
      </c>
      <c r="E26" s="93">
        <f>(((('Indicator 0'!$P$20*'Indicator 0'!G6)+(Abrasion_indicator!$L$24*Abrasion_indicator!G6))/('Indicator 0'!G6+Abrasion_indicator!G6))*'Wellbeing Base'!G6)*'Ecosystem Area'!$D22/10000</f>
        <v>4.0196620450337814</v>
      </c>
      <c r="F26" s="93">
        <f>(((('Indicator 0'!$P$20*'Indicator 0'!H6)+(Abrasion_indicator!$L$24*Abrasion_indicator!H6))/('Indicator 0'!H6+Abrasion_indicator!H6))*'Wellbeing Base'!H6)*'Ecosystem Area'!$D22/10000</f>
        <v>0.80608653093600846</v>
      </c>
      <c r="G26" s="93">
        <f>(((('Indicator 0'!$P$20*'Indicator 0'!I6)+(Abrasion_indicator!$L$24*Abrasion_indicator!I6))/('Indicator 0'!I6+Abrasion_indicator!I6))*'Wellbeing Base'!I6)*'Ecosystem Area'!$D22/10000</f>
        <v>3.2138819904682472</v>
      </c>
      <c r="H26" s="93">
        <f>(((('Indicator 0'!$P$20*'Indicator 0'!J6)+(Abrasion_indicator!$L$24*Abrasion_indicator!J6))/('Indicator 0'!J6+Abrasion_indicator!J6))*'Wellbeing Base'!J6)*'Ecosystem Area'!$D22/10000</f>
        <v>1.8868583641790531</v>
      </c>
      <c r="I26" s="93">
        <f>(((('Indicator 0'!$P$20*'Indicator 0'!K6)+(Abrasion_indicator!$L$24*Abrasion_indicator!K6))/('Indicator 0'!K6+Abrasion_indicator!K6))*'Wellbeing Base'!K6)*'Ecosystem Area'!$D22/10000</f>
        <v>1.3560724897487479</v>
      </c>
      <c r="J26" s="93">
        <f>(((('Indicator 0'!$P$20*'Indicator 0'!L6)+(Abrasion_indicator!$L$24*Abrasion_indicator!L6))/('Indicator 0'!L6+Abrasion_indicator!L6))*'Wellbeing Base'!L6)*'Ecosystem Area'!$D22/10000</f>
        <v>2.3158067787785899</v>
      </c>
      <c r="K26" s="93">
        <f>(((('Indicator 0'!$P$20*'Indicator 0'!M6)+(Abrasion_indicator!$L$24*Abrasion_indicator!M6))/('Indicator 0'!M6+Abrasion_indicator!M6))*'Wellbeing Base'!M6)*'Ecosystem Area'!$D22/10000</f>
        <v>27.82452359814954</v>
      </c>
      <c r="L26" s="93">
        <f>(((('Indicator 0'!$P$20*'Indicator 0'!N6)+(Abrasion_indicator!$L$24*Abrasion_indicator!N6))/('Indicator 0'!N6+Abrasion_indicator!N6))*'Wellbeing Base'!N6)*'Ecosystem Area'!$D22/10000</f>
        <v>53.867434315401745</v>
      </c>
      <c r="M26" s="93">
        <f>(((('Indicator 0'!$P$20*'Indicator 0'!O6)+(Abrasion_indicator!$L$24*Abrasion_indicator!O6))/('Indicator 0'!O6+Abrasion_indicator!O6))*'Wellbeing Base'!O6)*'Ecosystem Area'!$D22/10000</f>
        <v>32.455479628122227</v>
      </c>
      <c r="N26" s="93">
        <f>(((('Indicator 0'!$P$20*'Indicator 0'!P6)+(Abrasion_indicator!$L$24*Abrasion_indicator!P6))/('Indicator 0'!P6+Abrasion_indicator!P6))*'Wellbeing Base'!P6)*'Ecosystem Area'!$D22/10000</f>
        <v>1.8357621445061358</v>
      </c>
      <c r="O26" s="93">
        <f>(((('Indicator 0'!$P$20*'Indicator 0'!Q6)+(Abrasion_indicator!$L$24*Abrasion_indicator!Q6))/('Indicator 0'!Q6+Abrasion_indicator!Q6))*'Wellbeing Base'!Q6)*'Ecosystem Area'!$D22/10000</f>
        <v>1.8215342598457358</v>
      </c>
      <c r="P26" s="70">
        <f t="shared" si="2"/>
        <v>307.53160933602879</v>
      </c>
      <c r="R26" s="73"/>
      <c r="S26" s="68"/>
      <c r="T26" s="53"/>
      <c r="U26" s="53"/>
      <c r="V26" s="53"/>
      <c r="W26" s="53"/>
      <c r="X26" s="53"/>
      <c r="Y26" s="53"/>
      <c r="Z26" s="53"/>
      <c r="AA26" s="53"/>
      <c r="AB26" s="53"/>
      <c r="AC26" s="53"/>
      <c r="AD26" s="53"/>
      <c r="AE26" s="53"/>
      <c r="AF26" s="70"/>
    </row>
    <row r="27" spans="2:32" ht="15" customHeight="1">
      <c r="B27" s="102" t="s">
        <v>37</v>
      </c>
      <c r="C27" s="80" t="s">
        <v>20</v>
      </c>
      <c r="D27" s="93">
        <f>(((('Indicator 0'!$P$20*'Indicator 0'!F7)+(Abrasion_indicator!$L$24*Abrasion_indicator!F7))/('Indicator 0'!F7+Abrasion_indicator!F7))*'Wellbeing Base'!F7)*'Ecosystem Area'!$D23/10000</f>
        <v>0</v>
      </c>
      <c r="E27" s="93">
        <f>(((('Indicator 0'!$P$20*'Indicator 0'!G7)+(Abrasion_indicator!$L$24*Abrasion_indicator!G7))/('Indicator 0'!G7+Abrasion_indicator!G7))*'Wellbeing Base'!G7)*'Ecosystem Area'!$D23/10000</f>
        <v>18.410278563765228</v>
      </c>
      <c r="F27" s="93">
        <f>(((('Indicator 0'!$P$20*'Indicator 0'!H7)+(Abrasion_indicator!$L$24*Abrasion_indicator!H7))/('Indicator 0'!H7+Abrasion_indicator!H7))*'Wellbeing Base'!H7)*'Ecosystem Area'!$D23/10000</f>
        <v>0</v>
      </c>
      <c r="G27" s="93">
        <f>(((('Indicator 0'!$P$20*'Indicator 0'!I7)+(Abrasion_indicator!$L$24*Abrasion_indicator!I7))/('Indicator 0'!I7+Abrasion_indicator!I7))*'Wellbeing Base'!I7)*'Ecosystem Area'!$D23/10000</f>
        <v>7.3598802651444606</v>
      </c>
      <c r="H27" s="93">
        <f>(((('Indicator 0'!$P$20*'Indicator 0'!J7)+(Abrasion_indicator!$L$24*Abrasion_indicator!J7))/('Indicator 0'!J7+Abrasion_indicator!J7))*'Wellbeing Base'!J7)*'Ecosystem Area'!$D23/10000</f>
        <v>4.3209587902824325</v>
      </c>
      <c r="I27" s="93">
        <f>(((('Indicator 0'!$P$20*'Indicator 0'!K7)+(Abrasion_indicator!$L$24*Abrasion_indicator!K7))/('Indicator 0'!K7+Abrasion_indicator!K7))*'Wellbeing Base'!K7)*'Ecosystem Area'!$D23/10000</f>
        <v>6.2108883804741124</v>
      </c>
      <c r="J27" s="93">
        <f>(((('Indicator 0'!$P$20*'Indicator 0'!L7)+(Abrasion_indicator!$L$24*Abrasion_indicator!L7))/('Indicator 0'!L7+Abrasion_indicator!L7))*'Wellbeing Base'!L7)*'Ecosystem Area'!$D23/10000</f>
        <v>7.071016985925306</v>
      </c>
      <c r="K27" s="93">
        <f>(((('Indicator 0'!$P$20*'Indicator 0'!M7)+(Abrasion_indicator!$L$24*Abrasion_indicator!M7))/('Indicator 0'!M7+Abrasion_indicator!M7))*'Wellbeing Base'!M7)*'Ecosystem Area'!$D23/10000</f>
        <v>127.43788522691273</v>
      </c>
      <c r="L27" s="93">
        <f>(((('Indicator 0'!$P$20*'Indicator 0'!N7)+(Abrasion_indicator!$L$24*Abrasion_indicator!N7))/('Indicator 0'!N7+Abrasion_indicator!N7))*'Wellbeing Base'!N7)*'Ecosystem Area'!$D23/10000</f>
        <v>246.71588311438205</v>
      </c>
      <c r="M27" s="93">
        <f>(((('Indicator 0'!$P$20*'Indicator 0'!O7)+(Abrasion_indicator!$L$24*Abrasion_indicator!O7))/('Indicator 0'!O7+Abrasion_indicator!O7))*'Wellbeing Base'!O7)*'Ecosystem Area'!$D23/10000</f>
        <v>148.64792467131801</v>
      </c>
      <c r="N27" s="93">
        <f>(((('Indicator 0'!$P$20*'Indicator 0'!P7)+(Abrasion_indicator!$L$24*Abrasion_indicator!P7))/('Indicator 0'!P7+Abrasion_indicator!P7))*'Wellbeing Base'!P7)*'Ecosystem Area'!$D23/10000</f>
        <v>8.407894016594863</v>
      </c>
      <c r="O27" s="93">
        <f>(((('Indicator 0'!$P$20*'Indicator 0'!Q7)+(Abrasion_indicator!$L$24*Abrasion_indicator!Q7))/('Indicator 0'!Q7+Abrasion_indicator!Q7))*'Wellbeing Base'!Q7)*'Ecosystem Area'!$D23/10000</f>
        <v>8.3427295034998625</v>
      </c>
      <c r="P27" s="70">
        <f t="shared" si="2"/>
        <v>582.92533951829898</v>
      </c>
      <c r="R27" s="73"/>
      <c r="S27" s="68"/>
      <c r="T27" s="53"/>
      <c r="U27" s="53"/>
      <c r="V27" s="53"/>
      <c r="W27" s="53"/>
      <c r="X27" s="53"/>
      <c r="Y27" s="53"/>
      <c r="Z27" s="53"/>
      <c r="AA27" s="53"/>
      <c r="AB27" s="53"/>
      <c r="AC27" s="53"/>
      <c r="AD27" s="53"/>
      <c r="AE27" s="53"/>
      <c r="AF27" s="70"/>
    </row>
    <row r="28" spans="2:32">
      <c r="B28" s="102"/>
      <c r="C28" s="80" t="s">
        <v>38</v>
      </c>
      <c r="D28" s="93">
        <f>(((('Indicator 0'!$P$20*'Indicator 0'!F8)+(Abrasion_indicator!$L$24*Abrasion_indicator!F8))/('Indicator 0'!F8+Abrasion_indicator!F8))*'Wellbeing Base'!F8)*'Ecosystem Area'!$D24/10000</f>
        <v>0</v>
      </c>
      <c r="E28" s="93">
        <f>(((('Indicator 0'!$P$20*'Indicator 0'!G8)+(Abrasion_indicator!$L$24*Abrasion_indicator!G8))/('Indicator 0'!G8+Abrasion_indicator!G8))*'Wellbeing Base'!G8)*'Ecosystem Area'!$D24/10000</f>
        <v>2.6851365670408689</v>
      </c>
      <c r="F28" s="93">
        <f>(((('Indicator 0'!$P$20*'Indicator 0'!H8)+(Abrasion_indicator!$L$24*Abrasion_indicator!H8))/('Indicator 0'!H8+Abrasion_indicator!H8))*'Wellbeing Base'!H8)*'Ecosystem Area'!$D24/10000</f>
        <v>0.80769940215106062</v>
      </c>
      <c r="G28" s="93">
        <f>(((('Indicator 0'!$P$20*'Indicator 0'!I8)+(Abrasion_indicator!$L$24*Abrasion_indicator!I8))/('Indicator 0'!I8+Abrasion_indicator!I8))*'Wellbeing Base'!I8)*'Ecosystem Area'!$D24/10000</f>
        <v>0</v>
      </c>
      <c r="H28" s="93">
        <f>(((('Indicator 0'!$P$20*'Indicator 0'!J8)+(Abrasion_indicator!$L$24*Abrasion_indicator!J8))/('Indicator 0'!J8+Abrasion_indicator!J8))*'Wellbeing Base'!J8)*'Ecosystem Area'!$D24/10000</f>
        <v>0</v>
      </c>
      <c r="I28" s="93">
        <f>(((('Indicator 0'!$P$20*'Indicator 0'!K8)+(Abrasion_indicator!$L$24*Abrasion_indicator!K8))/('Indicator 0'!K8+Abrasion_indicator!K8))*'Wellbeing Base'!K8)*'Ecosystem Area'!$D24/10000</f>
        <v>0.67939290461269053</v>
      </c>
      <c r="J28" s="93">
        <f>(((('Indicator 0'!$P$20*'Indicator 0'!L8)+(Abrasion_indicator!$L$24*Abrasion_indicator!L8))/('Indicator 0'!L8+Abrasion_indicator!L8))*'Wellbeing Base'!L8)*'Ecosystem Area'!$D24/10000</f>
        <v>1.5469602653740651</v>
      </c>
      <c r="K28" s="93">
        <f>(((('Indicator 0'!$P$20*'Indicator 0'!M8)+(Abrasion_indicator!$L$24*Abrasion_indicator!M8))/('Indicator 0'!M8+Abrasion_indicator!M8))*'Wellbeing Base'!M8)*'Ecosystem Area'!$D24/10000</f>
        <v>27.880196744222189</v>
      </c>
      <c r="L28" s="93">
        <f>(((('Indicator 0'!$P$20*'Indicator 0'!N8)+(Abrasion_indicator!$L$24*Abrasion_indicator!N8))/('Indicator 0'!N8+Abrasion_indicator!N8))*'Wellbeing Base'!N8)*'Ecosystem Area'!$D24/10000</f>
        <v>0</v>
      </c>
      <c r="M28" s="93">
        <f>(((('Indicator 0'!$P$20*'Indicator 0'!O8)+(Abrasion_indicator!$L$24*Abrasion_indicator!O8))/('Indicator 0'!O8+Abrasion_indicator!O8))*'Wellbeing Base'!O8)*'Ecosystem Area'!$D24/10000</f>
        <v>32.520418697135234</v>
      </c>
      <c r="N28" s="93">
        <f>(((('Indicator 0'!$P$20*'Indicator 0'!P8)+(Abrasion_indicator!$L$24*Abrasion_indicator!P8))/('Indicator 0'!P8+Abrasion_indicator!P8))*'Wellbeing Base'!P8)*'Ecosystem Area'!$D24/10000</f>
        <v>0</v>
      </c>
      <c r="O28" s="93">
        <f>(((('Indicator 0'!$P$20*'Indicator 0'!Q8)+(Abrasion_indicator!$L$24*Abrasion_indicator!Q8))/('Indicator 0'!Q8+Abrasion_indicator!Q8))*'Wellbeing Base'!Q8)*'Ecosystem Area'!$D24/10000</f>
        <v>3.6503578119998927</v>
      </c>
      <c r="P28" s="70">
        <f t="shared" si="2"/>
        <v>69.770162392536008</v>
      </c>
      <c r="R28" s="73"/>
      <c r="S28" s="68"/>
      <c r="T28" s="53"/>
      <c r="U28" s="53"/>
      <c r="V28" s="53"/>
      <c r="W28" s="53"/>
      <c r="X28" s="53"/>
      <c r="Y28" s="53"/>
      <c r="Z28" s="53"/>
      <c r="AA28" s="53"/>
      <c r="AB28" s="53"/>
      <c r="AC28" s="53"/>
      <c r="AD28" s="53"/>
      <c r="AE28" s="53"/>
      <c r="AF28" s="70"/>
    </row>
    <row r="29" spans="2:32">
      <c r="B29" s="102"/>
      <c r="C29" s="80" t="s">
        <v>21</v>
      </c>
      <c r="D29" s="93">
        <f>(((('Indicator 0'!$P$20*'Indicator 0'!F9)+(Abrasion_indicator!$L$24*Abrasion_indicator!F9))/('Indicator 0'!F9+Abrasion_indicator!F9))*'Wellbeing Base'!F9)*'Ecosystem Area'!$D25/10000</f>
        <v>0</v>
      </c>
      <c r="E29" s="93">
        <f>(((('Indicator 0'!$P$20*'Indicator 0'!G9)+(Abrasion_indicator!$L$24*Abrasion_indicator!G9))/('Indicator 0'!G9+Abrasion_indicator!G9))*'Wellbeing Base'!G9)*'Ecosystem Area'!$D25/10000</f>
        <v>30.450308860433665</v>
      </c>
      <c r="F29" s="93">
        <f>(((('Indicator 0'!$P$20*'Indicator 0'!H9)+(Abrasion_indicator!$L$24*Abrasion_indicator!H9))/('Indicator 0'!H9+Abrasion_indicator!H9))*'Wellbeing Base'!H9)*'Ecosystem Area'!$D25/10000</f>
        <v>6.1063799792727815</v>
      </c>
      <c r="G29" s="93">
        <f>(((('Indicator 0'!$P$20*'Indicator 0'!I9)+(Abrasion_indicator!$L$24*Abrasion_indicator!I9))/('Indicator 0'!I9+Abrasion_indicator!I9))*'Wellbeing Base'!I9)*'Ecosystem Area'!$D25/10000</f>
        <v>12.173125272017863</v>
      </c>
      <c r="H29" s="93">
        <f>(((('Indicator 0'!$P$20*'Indicator 0'!J9)+(Abrasion_indicator!$L$24*Abrasion_indicator!J9))/('Indicator 0'!J9+Abrasion_indicator!J9))*'Wellbeing Base'!J9)*'Ecosystem Area'!$D25/10000</f>
        <v>7.1467973328914436</v>
      </c>
      <c r="I29" s="93">
        <f>(((('Indicator 0'!$P$20*'Indicator 0'!K9)+(Abrasion_indicator!$L$24*Abrasion_indicator!K9))/('Indicator 0'!K9+Abrasion_indicator!K9))*'Wellbeing Base'!K9)*'Ecosystem Area'!$D25/10000</f>
        <v>10.272710911357132</v>
      </c>
      <c r="J29" s="93">
        <f>(((('Indicator 0'!$P$20*'Indicator 0'!L9)+(Abrasion_indicator!$L$24*Abrasion_indicator!L9))/('Indicator 0'!L9+Abrasion_indicator!L9))*'Wellbeing Base'!L9)*'Ecosystem Area'!$D25/10000</f>
        <v>11.695349987945137</v>
      </c>
      <c r="K29" s="93">
        <f>(((('Indicator 0'!$P$20*'Indicator 0'!M9)+(Abrasion_indicator!$L$24*Abrasion_indicator!M9))/('Indicator 0'!M9+Abrasion_indicator!M9))*'Wellbeing Base'!M9)*'Ecosystem Area'!$D25/10000</f>
        <v>210.78024171332001</v>
      </c>
      <c r="L29" s="93">
        <f>(((('Indicator 0'!$P$20*'Indicator 0'!N9)+(Abrasion_indicator!$L$24*Abrasion_indicator!N9))/('Indicator 0'!N9+Abrasion_indicator!N9))*'Wellbeing Base'!N9)*'Ecosystem Area'!$D25/10000</f>
        <v>408.06415913736873</v>
      </c>
      <c r="M29" s="93">
        <f>(((('Indicator 0'!$P$20*'Indicator 0'!O9)+(Abrasion_indicator!$L$24*Abrasion_indicator!O9))/('Indicator 0'!O9+Abrasion_indicator!O9))*'Wellbeing Base'!O9)*'Ecosystem Area'!$D25/10000</f>
        <v>245.86131068178616</v>
      </c>
      <c r="N29" s="93">
        <f>(((('Indicator 0'!$P$20*'Indicator 0'!P9)+(Abrasion_indicator!$L$24*Abrasion_indicator!P9))/('Indicator 0'!P9+Abrasion_indicator!P9))*'Wellbeing Base'!P9)*'Ecosystem Area'!$D25/10000</f>
        <v>13.906523401281142</v>
      </c>
      <c r="O29" s="93">
        <f>(((('Indicator 0'!$P$20*'Indicator 0'!Q9)+(Abrasion_indicator!$L$24*Abrasion_indicator!Q9))/('Indicator 0'!Q9+Abrasion_indicator!Q9))*'Wellbeing Base'!Q9)*'Ecosystem Area'!$D25/10000</f>
        <v>13.798742329766668</v>
      </c>
      <c r="P29" s="70">
        <f t="shared" si="2"/>
        <v>970.25564960744077</v>
      </c>
      <c r="R29" s="73"/>
      <c r="S29" s="68"/>
      <c r="T29" s="53"/>
      <c r="U29" s="53"/>
      <c r="V29" s="53"/>
      <c r="W29" s="53"/>
      <c r="X29" s="53"/>
      <c r="Y29" s="53"/>
      <c r="Z29" s="53"/>
      <c r="AA29" s="53"/>
      <c r="AB29" s="53"/>
      <c r="AC29" s="53"/>
      <c r="AD29" s="53"/>
      <c r="AE29" s="53"/>
      <c r="AF29" s="70"/>
    </row>
    <row r="30" spans="2:32">
      <c r="B30" s="102"/>
      <c r="C30" s="80" t="s">
        <v>39</v>
      </c>
      <c r="D30" s="93">
        <f>(((('Indicator 0'!$P$20*'Indicator 0'!F10)+(Abrasion_indicator!$L$24*Abrasion_indicator!F10))/('Indicator 0'!F10+Abrasion_indicator!F10))*'Wellbeing Base'!F10)*'Ecosystem Area'!$D26/10000</f>
        <v>0</v>
      </c>
      <c r="E30" s="93">
        <f>(((('Indicator 0'!$P$20*'Indicator 0'!G10)+(Abrasion_indicator!$L$24*Abrasion_indicator!G10))/('Indicator 0'!G10+Abrasion_indicator!G10))*'Wellbeing Base'!G10)*'Ecosystem Area'!$D26/10000</f>
        <v>24.716853311601025</v>
      </c>
      <c r="F30" s="93">
        <f>(((('Indicator 0'!$P$20*'Indicator 0'!H10)+(Abrasion_indicator!$L$24*Abrasion_indicator!H10))/('Indicator 0'!H10+Abrasion_indicator!H10))*'Wellbeing Base'!H10)*'Ecosystem Area'!$D26/10000</f>
        <v>4.9566163320168428</v>
      </c>
      <c r="G30" s="93">
        <f>(((('Indicator 0'!$P$20*'Indicator 0'!I10)+(Abrasion_indicator!$L$24*Abrasion_indicator!I10))/('Indicator 0'!I10+Abrasion_indicator!I10))*'Wellbeing Base'!I10)*'Ecosystem Area'!$D26/10000</f>
        <v>9.8810607495402518</v>
      </c>
      <c r="H30" s="93">
        <f>(((('Indicator 0'!$P$20*'Indicator 0'!J10)+(Abrasion_indicator!$L$24*Abrasion_indicator!J10))/('Indicator 0'!J10+Abrasion_indicator!J10))*'Wellbeing Base'!J10)*'Ecosystem Area'!$D26/10000</f>
        <v>5.8011346332959173</v>
      </c>
      <c r="I30" s="93">
        <f>(((('Indicator 0'!$P$20*'Indicator 0'!K10)+(Abrasion_indicator!$L$24*Abrasion_indicator!K10))/('Indicator 0'!K10+Abrasion_indicator!K10))*'Wellbeing Base'!K10)*'Ecosystem Area'!$D26/10000</f>
        <v>8.338473342660258</v>
      </c>
      <c r="J30" s="93">
        <f>(((('Indicator 0'!$P$20*'Indicator 0'!L10)+(Abrasion_indicator!$L$24*Abrasion_indicator!L10))/('Indicator 0'!L10+Abrasion_indicator!L10))*'Wellbeing Base'!L10)*'Ecosystem Area'!$D26/10000</f>
        <v>9.4932452542538144</v>
      </c>
      <c r="K30" s="93">
        <f>(((('Indicator 0'!$P$20*'Indicator 0'!M10)+(Abrasion_indicator!$L$24*Abrasion_indicator!M10))/('Indicator 0'!M10+Abrasion_indicator!M10))*'Wellbeing Base'!M10)*'Ecosystem Area'!$D26/10000</f>
        <v>171.09265916778429</v>
      </c>
      <c r="L30" s="93">
        <f>(((('Indicator 0'!$P$20*'Indicator 0'!N10)+(Abrasion_indicator!$L$24*Abrasion_indicator!N10))/('Indicator 0'!N10+Abrasion_indicator!N10))*'Wellbeing Base'!N10)*'Ecosystem Area'!$D26/10000</f>
        <v>331.2302022731115</v>
      </c>
      <c r="M30" s="93">
        <f>(((('Indicator 0'!$P$20*'Indicator 0'!O10)+(Abrasion_indicator!$L$24*Abrasion_indicator!O10))/('Indicator 0'!O10+Abrasion_indicator!O10))*'Wellbeing Base'!O10)*'Ecosystem Area'!$D26/10000</f>
        <v>199.56835180137904</v>
      </c>
      <c r="N30" s="93">
        <f>(((('Indicator 0'!$P$20*'Indicator 0'!P10)+(Abrasion_indicator!$L$24*Abrasion_indicator!P10))/('Indicator 0'!P10+Abrasion_indicator!P10))*'Wellbeing Base'!P10)*'Ecosystem Area'!$D26/10000</f>
        <v>11.288079229647515</v>
      </c>
      <c r="O30" s="93">
        <f>(((('Indicator 0'!$P$20*'Indicator 0'!Q10)+(Abrasion_indicator!$L$24*Abrasion_indicator!Q10))/('Indicator 0'!Q10+Abrasion_indicator!Q10))*'Wellbeing Base'!Q10)*'Ecosystem Area'!$D26/10000</f>
        <v>11.200592138905655</v>
      </c>
      <c r="P30" s="70">
        <f t="shared" si="2"/>
        <v>787.56726823419626</v>
      </c>
      <c r="R30" s="73"/>
      <c r="S30" s="68"/>
      <c r="T30" s="53"/>
      <c r="U30" s="53"/>
      <c r="V30" s="53"/>
      <c r="W30" s="53"/>
      <c r="X30" s="53"/>
      <c r="Y30" s="53"/>
      <c r="Z30" s="53"/>
      <c r="AA30" s="53"/>
      <c r="AB30" s="53"/>
      <c r="AC30" s="53"/>
      <c r="AD30" s="53"/>
      <c r="AE30" s="53"/>
      <c r="AF30" s="70"/>
    </row>
    <row r="31" spans="2:32" ht="15" customHeight="1">
      <c r="B31" s="102" t="s">
        <v>40</v>
      </c>
      <c r="C31" s="80" t="s">
        <v>41</v>
      </c>
      <c r="D31" s="93">
        <f>(((('Indicator 0'!$P$20*'Indicator 0'!F11)+(Abrasion_indicator!$L$24*Abrasion_indicator!F11))/('Indicator 0'!F11+Abrasion_indicator!F11))*'Wellbeing Base'!F11)*'Ecosystem Area'!$D27/10000</f>
        <v>0</v>
      </c>
      <c r="E31" s="93">
        <f>(((('Indicator 0'!$P$20*'Indicator 0'!G11)+(Abrasion_indicator!$L$24*Abrasion_indicator!G11))/('Indicator 0'!G11+Abrasion_indicator!G11))*'Wellbeing Base'!G11)*'Ecosystem Area'!$D27/10000</f>
        <v>119.43430215704134</v>
      </c>
      <c r="F31" s="93">
        <f>(((('Indicator 0'!$P$20*'Indicator 0'!H11)+(Abrasion_indicator!$L$24*Abrasion_indicator!H11))/('Indicator 0'!H11+Abrasion_indicator!H11))*'Wellbeing Base'!H11)*'Ecosystem Area'!$D27/10000</f>
        <v>35.92629724412194</v>
      </c>
      <c r="G31" s="93">
        <f>(((('Indicator 0'!$P$20*'Indicator 0'!I11)+(Abrasion_indicator!$L$24*Abrasion_indicator!I11))/('Indicator 0'!I11+Abrasion_indicator!I11))*'Wellbeing Base'!I11)*'Ecosystem Area'!$D27/10000</f>
        <v>71.619407635443196</v>
      </c>
      <c r="H31" s="93">
        <f>(((('Indicator 0'!$P$20*'Indicator 0'!J11)+(Abrasion_indicator!$L$24*Abrasion_indicator!J11))/('Indicator 0'!J11+Abrasion_indicator!J11))*'Wellbeing Base'!J11)*'Ecosystem Area'!$D27/10000</f>
        <v>42.047492327120722</v>
      </c>
      <c r="I31" s="93">
        <f>(((('Indicator 0'!$P$20*'Indicator 0'!K11)+(Abrasion_indicator!$L$24*Abrasion_indicator!K11))/('Indicator 0'!K11+Abrasion_indicator!K11))*'Wellbeing Base'!K11)*'Ecosystem Area'!$D27/10000</f>
        <v>60.438503165062308</v>
      </c>
      <c r="J31" s="93">
        <f>(((('Indicator 0'!$P$20*'Indicator 0'!L11)+(Abrasion_indicator!$L$24*Abrasion_indicator!L11))/('Indicator 0'!L11+Abrasion_indicator!L11))*'Wellbeing Base'!L11)*'Ecosystem Area'!$D27/10000</f>
        <v>0</v>
      </c>
      <c r="K31" s="93">
        <f>(((('Indicator 0'!$P$20*'Indicator 0'!M11)+(Abrasion_indicator!$L$24*Abrasion_indicator!M11))/('Indicator 0'!M11+Abrasion_indicator!M11))*'Wellbeing Base'!M11)*'Ecosystem Area'!$D27/10000</f>
        <v>0</v>
      </c>
      <c r="L31" s="93">
        <f>(((('Indicator 0'!$P$20*'Indicator 0'!N11)+(Abrasion_indicator!$L$24*Abrasion_indicator!N11))/('Indicator 0'!N11+Abrasion_indicator!N11))*'Wellbeing Base'!N11)*'Ecosystem Area'!$D27/10000</f>
        <v>0</v>
      </c>
      <c r="M31" s="93">
        <f>(((('Indicator 0'!$P$20*'Indicator 0'!O11)+(Abrasion_indicator!$L$24*Abrasion_indicator!O11))/('Indicator 0'!O11+Abrasion_indicator!O11))*'Wellbeing Base'!O11)*'Ecosystem Area'!$D27/10000</f>
        <v>0</v>
      </c>
      <c r="N31" s="93">
        <f>(((('Indicator 0'!$P$20*'Indicator 0'!P11)+(Abrasion_indicator!$L$24*Abrasion_indicator!P11))/('Indicator 0'!P11+Abrasion_indicator!P11))*'Wellbeing Base'!P11)*'Ecosystem Area'!$D27/10000</f>
        <v>81.817688228151056</v>
      </c>
      <c r="O31" s="93">
        <f>(((('Indicator 0'!$P$20*'Indicator 0'!Q11)+(Abrasion_indicator!$L$24*Abrasion_indicator!Q11))/('Indicator 0'!Q11+Abrasion_indicator!Q11))*'Wellbeing Base'!Q11)*'Ecosystem Area'!$D27/10000</f>
        <v>81.183568696503428</v>
      </c>
      <c r="P31" s="70">
        <f t="shared" si="2"/>
        <v>492.46725945344394</v>
      </c>
      <c r="R31" s="73"/>
      <c r="S31" s="68"/>
      <c r="T31" s="53"/>
      <c r="U31" s="53"/>
      <c r="V31" s="53"/>
      <c r="W31" s="53"/>
      <c r="X31" s="53"/>
      <c r="Y31" s="53"/>
      <c r="Z31" s="53"/>
      <c r="AA31" s="53"/>
      <c r="AB31" s="53"/>
      <c r="AC31" s="53"/>
      <c r="AD31" s="53"/>
      <c r="AE31" s="53"/>
      <c r="AF31" s="70"/>
    </row>
    <row r="32" spans="2:32">
      <c r="B32" s="102"/>
      <c r="C32" s="80" t="s">
        <v>42</v>
      </c>
      <c r="D32" s="93">
        <f>(((('Indicator 0'!$P$20*'Indicator 0'!F12)+(Abrasion_indicator!$L$24*Abrasion_indicator!F12))/('Indicator 0'!F12+Abrasion_indicator!F12))*'Wellbeing Base'!F12)*'Ecosystem Area'!$D28/10000</f>
        <v>0</v>
      </c>
      <c r="E32" s="93">
        <f>(((('Indicator 0'!$P$20*'Indicator 0'!G12)+(Abrasion_indicator!$L$24*Abrasion_indicator!G12))/('Indicator 0'!G12+Abrasion_indicator!G12))*'Wellbeing Base'!G12)*'Ecosystem Area'!$D28/10000</f>
        <v>184.16391560208265</v>
      </c>
      <c r="F32" s="93">
        <f>(((('Indicator 0'!$P$20*'Indicator 0'!H12)+(Abrasion_indicator!$L$24*Abrasion_indicator!H12))/('Indicator 0'!H12+Abrasion_indicator!H12))*'Wellbeing Base'!H12)*'Ecosystem Area'!$D28/10000</f>
        <v>55.39721381602881</v>
      </c>
      <c r="G32" s="93">
        <f>(((('Indicator 0'!$P$20*'Indicator 0'!I12)+(Abrasion_indicator!$L$24*Abrasion_indicator!I12))/('Indicator 0'!I12+Abrasion_indicator!I12))*'Wellbeing Base'!I12)*'Ecosystem Area'!$D28/10000</f>
        <v>110.43486088194391</v>
      </c>
      <c r="H32" s="93">
        <f>(((('Indicator 0'!$P$20*'Indicator 0'!J12)+(Abrasion_indicator!$L$24*Abrasion_indicator!J12))/('Indicator 0'!J12+Abrasion_indicator!J12))*'Wellbeing Base'!J12)*'Ecosystem Area'!$D28/10000</f>
        <v>64.835902988985211</v>
      </c>
      <c r="I32" s="93">
        <f>(((('Indicator 0'!$P$20*'Indicator 0'!K12)+(Abrasion_indicator!$L$24*Abrasion_indicator!K12))/('Indicator 0'!K12+Abrasion_indicator!K12))*'Wellbeing Base'!K12)*'Ecosystem Area'!$D28/10000</f>
        <v>93.194259898394947</v>
      </c>
      <c r="J32" s="93">
        <f>(((('Indicator 0'!$P$20*'Indicator 0'!L12)+(Abrasion_indicator!$L$24*Abrasion_indicator!L12))/('Indicator 0'!L12+Abrasion_indicator!L12))*'Wellbeing Base'!L12)*'Ecosystem Area'!$D28/10000</f>
        <v>106.10047297001728</v>
      </c>
      <c r="K32" s="93">
        <f>(((('Indicator 0'!$P$20*'Indicator 0'!M12)+(Abrasion_indicator!$L$24*Abrasion_indicator!M12))/('Indicator 0'!M12+Abrasion_indicator!M12))*'Wellbeing Base'!M12)*'Ecosystem Area'!$D28/10000</f>
        <v>0</v>
      </c>
      <c r="L32" s="93">
        <f>(((('Indicator 0'!$P$20*'Indicator 0'!N12)+(Abrasion_indicator!$L$24*Abrasion_indicator!N12))/('Indicator 0'!N12+Abrasion_indicator!N12))*'Wellbeing Base'!N12)*'Ecosystem Area'!$D28/10000</f>
        <v>0</v>
      </c>
      <c r="M32" s="93">
        <f>(((('Indicator 0'!$P$20*'Indicator 0'!O12)+(Abrasion_indicator!$L$24*Abrasion_indicator!O12))/('Indicator 0'!O12+Abrasion_indicator!O12))*'Wellbeing Base'!O12)*'Ecosystem Area'!$D28/10000</f>
        <v>0</v>
      </c>
      <c r="N32" s="93">
        <f>(((('Indicator 0'!$P$20*'Indicator 0'!P12)+(Abrasion_indicator!$L$24*Abrasion_indicator!P12))/('Indicator 0'!P12+Abrasion_indicator!P12))*'Wellbeing Base'!P12)*'Ecosystem Area'!$D28/10000</f>
        <v>126.16028693159139</v>
      </c>
      <c r="O32" s="93">
        <f>(((('Indicator 0'!$P$20*'Indicator 0'!Q12)+(Abrasion_indicator!$L$24*Abrasion_indicator!Q12))/('Indicator 0'!Q12+Abrasion_indicator!Q12))*'Wellbeing Base'!Q12)*'Ecosystem Area'!$D28/10000</f>
        <v>125.18249467426797</v>
      </c>
      <c r="P32" s="70">
        <f t="shared" si="2"/>
        <v>865.46940776331223</v>
      </c>
      <c r="R32" s="73"/>
      <c r="S32" s="68"/>
      <c r="T32" s="53"/>
      <c r="U32" s="53"/>
      <c r="V32" s="53"/>
      <c r="W32" s="53"/>
      <c r="X32" s="53"/>
      <c r="Y32" s="53"/>
      <c r="Z32" s="53"/>
      <c r="AA32" s="53"/>
      <c r="AB32" s="53"/>
      <c r="AC32" s="53"/>
      <c r="AD32" s="53"/>
      <c r="AE32" s="53"/>
      <c r="AF32" s="70"/>
    </row>
    <row r="33" spans="2:32">
      <c r="B33" s="102"/>
      <c r="C33" s="80" t="s">
        <v>43</v>
      </c>
      <c r="D33" s="93">
        <f>(((('Indicator 0'!$P$20*'Indicator 0'!F13)+(Abrasion_indicator!$L$24*Abrasion_indicator!F13))/('Indicator 0'!F13+Abrasion_indicator!F13))*'Wellbeing Base'!F13)*'Ecosystem Area'!$D29/10000</f>
        <v>0</v>
      </c>
      <c r="E33" s="93">
        <f>(((('Indicator 0'!$P$20*'Indicator 0'!G13)+(Abrasion_indicator!$L$24*Abrasion_indicator!G13))/('Indicator 0'!G13+Abrasion_indicator!G13))*'Wellbeing Base'!G13)*'Ecosystem Area'!$D29/10000</f>
        <v>779.50897589122201</v>
      </c>
      <c r="F33" s="93">
        <f>(((('Indicator 0'!$P$20*'Indicator 0'!H13)+(Abrasion_indicator!$L$24*Abrasion_indicator!H13))/('Indicator 0'!H13+Abrasion_indicator!H13))*'Wellbeing Base'!H13)*'Ecosystem Area'!$D29/10000</f>
        <v>468.95859341156745</v>
      </c>
      <c r="G33" s="93">
        <f>(((('Indicator 0'!$P$20*'Indicator 0'!I13)+(Abrasion_indicator!$L$24*Abrasion_indicator!I13))/('Indicator 0'!I13+Abrasion_indicator!I13))*'Wellbeing Base'!I13)*'Ecosystem Area'!$D29/10000</f>
        <v>467.43665841018947</v>
      </c>
      <c r="H33" s="93">
        <f>(((('Indicator 0'!$P$20*'Indicator 0'!J13)+(Abrasion_indicator!$L$24*Abrasion_indicator!J13))/('Indicator 0'!J13+Abrasion_indicator!J13))*'Wellbeing Base'!J13)*'Ecosystem Area'!$D29/10000</f>
        <v>274.43035284462059</v>
      </c>
      <c r="I33" s="93">
        <f>(((('Indicator 0'!$P$20*'Indicator 0'!K13)+(Abrasion_indicator!$L$24*Abrasion_indicator!K13))/('Indicator 0'!K13+Abrasion_indicator!K13))*'Wellbeing Base'!K13)*'Ecosystem Area'!$D29/10000</f>
        <v>394.46251919025048</v>
      </c>
      <c r="J33" s="93">
        <f>(((('Indicator 0'!$P$20*'Indicator 0'!L13)+(Abrasion_indicator!$L$24*Abrasion_indicator!L13))/('Indicator 0'!L13+Abrasion_indicator!L13))*'Wellbeing Base'!L13)*'Ecosystem Area'!$D29/10000</f>
        <v>449.09053305064037</v>
      </c>
      <c r="K33" s="93">
        <f>(((('Indicator 0'!$P$20*'Indicator 0'!M13)+(Abrasion_indicator!$L$24*Abrasion_indicator!M13))/('Indicator 0'!M13+Abrasion_indicator!M13))*'Wellbeing Base'!M13)*'Ecosystem Area'!$D29/10000</f>
        <v>0</v>
      </c>
      <c r="L33" s="93">
        <f>(((('Indicator 0'!$P$20*'Indicator 0'!N13)+(Abrasion_indicator!$L$24*Abrasion_indicator!N13))/('Indicator 0'!N13+Abrasion_indicator!N13))*'Wellbeing Base'!N13)*'Ecosystem Area'!$D29/10000</f>
        <v>0</v>
      </c>
      <c r="M33" s="93">
        <f>(((('Indicator 0'!$P$20*'Indicator 0'!O13)+(Abrasion_indicator!$L$24*Abrasion_indicator!O13))/('Indicator 0'!O13+Abrasion_indicator!O13))*'Wellbeing Base'!O13)*'Ecosystem Area'!$D29/10000</f>
        <v>0</v>
      </c>
      <c r="N33" s="93">
        <f>(((('Indicator 0'!$P$20*'Indicator 0'!P13)+(Abrasion_indicator!$L$24*Abrasion_indicator!P13))/('Indicator 0'!P13+Abrasion_indicator!P13))*'Wellbeing Base'!P13)*'Ecosystem Area'!$D29/10000</f>
        <v>533.99753009527876</v>
      </c>
      <c r="O33" s="93">
        <f>(((('Indicator 0'!$P$20*'Indicator 0'!Q13)+(Abrasion_indicator!$L$24*Abrasion_indicator!Q13))/('Indicator 0'!Q13+Abrasion_indicator!Q13))*'Wellbeing Base'!Q13)*'Ecosystem Area'!$D29/10000</f>
        <v>529.85883746024922</v>
      </c>
      <c r="P33" s="70">
        <f t="shared" si="2"/>
        <v>3897.7440003540178</v>
      </c>
      <c r="R33" s="73"/>
      <c r="S33" s="68"/>
      <c r="T33" s="53"/>
      <c r="U33" s="53"/>
      <c r="V33" s="53"/>
      <c r="W33" s="53"/>
      <c r="X33" s="53"/>
      <c r="Y33" s="53"/>
      <c r="Z33" s="53"/>
      <c r="AA33" s="53"/>
      <c r="AB33" s="53"/>
      <c r="AC33" s="53"/>
      <c r="AD33" s="53"/>
      <c r="AE33" s="53"/>
      <c r="AF33" s="70"/>
    </row>
    <row r="34" spans="2:32">
      <c r="B34" s="102"/>
      <c r="C34" s="80" t="s">
        <v>44</v>
      </c>
      <c r="D34" s="93">
        <f>(((('Indicator 0'!$P$20*'Indicator 0'!F14)+(Abrasion_indicator!$L$24*Abrasion_indicator!F14))/('Indicator 0'!F14+Abrasion_indicator!F14))*'Wellbeing Base'!F14)*'Ecosystem Area'!$D30/10000</f>
        <v>0</v>
      </c>
      <c r="E34" s="93">
        <f>(((('Indicator 0'!$P$20*'Indicator 0'!G14)+(Abrasion_indicator!$L$24*Abrasion_indicator!G14))/('Indicator 0'!G14+Abrasion_indicator!G14))*'Wellbeing Base'!G14)*'Ecosystem Area'!$D30/10000</f>
        <v>1.0750083920707258</v>
      </c>
      <c r="F34" s="93">
        <f>(((('Indicator 0'!$P$20*'Indicator 0'!H14)+(Abrasion_indicator!$L$24*Abrasion_indicator!H14))/('Indicator 0'!H14+Abrasion_indicator!H14))*'Wellbeing Base'!H14)*'Ecosystem Area'!$D30/10000</f>
        <v>0.6467333142312256</v>
      </c>
      <c r="G34" s="93">
        <f>(((('Indicator 0'!$P$20*'Indicator 0'!I14)+(Abrasion_indicator!$L$24*Abrasion_indicator!I14))/('Indicator 0'!I14+Abrasion_indicator!I14))*'Wellbeing Base'!I14)*'Ecosystem Area'!$D30/10000</f>
        <v>0.6446344379523512</v>
      </c>
      <c r="H34" s="93">
        <f>(((('Indicator 0'!$P$20*'Indicator 0'!J14)+(Abrasion_indicator!$L$24*Abrasion_indicator!J14))/('Indicator 0'!J14+Abrasion_indicator!J14))*'Wellbeing Base'!J14)*'Ecosystem Area'!$D30/10000</f>
        <v>0.37846252124243152</v>
      </c>
      <c r="I34" s="93">
        <f>(((('Indicator 0'!$P$20*'Indicator 0'!K14)+(Abrasion_indicator!$L$24*Abrasion_indicator!K14))/('Indicator 0'!K14+Abrasion_indicator!K14))*'Wellbeing Base'!K14)*'Ecosystem Area'!$D30/10000</f>
        <v>0.54399696681113519</v>
      </c>
      <c r="J34" s="93">
        <f>(((('Indicator 0'!$P$20*'Indicator 0'!L14)+(Abrasion_indicator!$L$24*Abrasion_indicator!L14))/('Indicator 0'!L14+Abrasion_indicator!L14))*'Wellbeing Base'!L14)*'Ecosystem Area'!$D30/10000</f>
        <v>0.61933358917001624</v>
      </c>
      <c r="K34" s="93">
        <f>(((('Indicator 0'!$P$20*'Indicator 0'!M14)+(Abrasion_indicator!$L$24*Abrasion_indicator!M14))/('Indicator 0'!M14+Abrasion_indicator!M14))*'Wellbeing Base'!M14)*'Ecosystem Area'!$D30/10000</f>
        <v>11.161981792848456</v>
      </c>
      <c r="L34" s="93">
        <f>(((('Indicator 0'!$P$20*'Indicator 0'!N14)+(Abrasion_indicator!$L$24*Abrasion_indicator!N14))/('Indicator 0'!N14+Abrasion_indicator!N14))*'Wellbeing Base'!N14)*'Ecosystem Area'!$D30/10000</f>
        <v>32.41388764133027</v>
      </c>
      <c r="M34" s="93">
        <f>(((('Indicator 0'!$P$20*'Indicator 0'!O14)+(Abrasion_indicator!$L$24*Abrasion_indicator!O14))/('Indicator 0'!O14+Abrasion_indicator!O14))*'Wellbeing Base'!O14)*'Ecosystem Area'!$D30/10000</f>
        <v>6.5098593945262859</v>
      </c>
      <c r="N34" s="93">
        <f>(((('Indicator 0'!$P$20*'Indicator 0'!P14)+(Abrasion_indicator!$L$24*Abrasion_indicator!P14))/('Indicator 0'!P14+Abrasion_indicator!P14))*'Wellbeing Base'!P14)*'Ecosystem Area'!$D30/10000</f>
        <v>0.73642747415595122</v>
      </c>
      <c r="O34" s="93">
        <f>(((('Indicator 0'!$P$20*'Indicator 0'!Q14)+(Abrasion_indicator!$L$24*Abrasion_indicator!Q14))/('Indicator 0'!Q14+Abrasion_indicator!Q14))*'Wellbeing Base'!Q14)*'Ecosystem Area'!$D30/10000</f>
        <v>0.73071986917324838</v>
      </c>
      <c r="P34" s="70">
        <f t="shared" si="2"/>
        <v>55.461045393512101</v>
      </c>
      <c r="R34" s="73"/>
      <c r="S34" s="68"/>
      <c r="T34" s="53"/>
      <c r="U34" s="53"/>
      <c r="V34" s="53"/>
      <c r="W34" s="53"/>
      <c r="X34" s="53"/>
      <c r="Y34" s="53"/>
      <c r="Z34" s="53"/>
      <c r="AA34" s="53"/>
      <c r="AB34" s="53"/>
      <c r="AC34" s="53"/>
      <c r="AD34" s="53"/>
      <c r="AE34" s="53"/>
      <c r="AF34" s="70"/>
    </row>
    <row r="35" spans="2:32">
      <c r="B35" s="102"/>
      <c r="C35" s="80" t="s">
        <v>45</v>
      </c>
      <c r="D35" s="93">
        <f>(((('Indicator 0'!$P$20*'Indicator 0'!F15)+(Abrasion_indicator!$L$24*Abrasion_indicator!F15))/('Indicator 0'!F15+Abrasion_indicator!F15))*'Wellbeing Base'!F15)*'Ecosystem Area'!$D31/10000</f>
        <v>0</v>
      </c>
      <c r="E35" s="93">
        <f>(((('Indicator 0'!$P$20*'Indicator 0'!G15)+(Abrasion_indicator!$L$24*Abrasion_indicator!G15))/('Indicator 0'!G15+Abrasion_indicator!G15))*'Wellbeing Base'!G15)*'Ecosystem Area'!$D31/10000</f>
        <v>30.943743990007292</v>
      </c>
      <c r="F35" s="93">
        <f>(((('Indicator 0'!$P$20*'Indicator 0'!H15)+(Abrasion_indicator!$L$24*Abrasion_indicator!H15))/('Indicator 0'!H15+Abrasion_indicator!H15))*'Wellbeing Base'!H15)*'Ecosystem Area'!$D31/10000</f>
        <v>18.615994305710828</v>
      </c>
      <c r="G35" s="93">
        <f>(((('Indicator 0'!$P$20*'Indicator 0'!I15)+(Abrasion_indicator!$L$24*Abrasion_indicator!I15))/('Indicator 0'!I15+Abrasion_indicator!I15))*'Wellbeing Base'!I15)*'Ecosystem Area'!$D31/10000</f>
        <v>18.555578879450685</v>
      </c>
      <c r="H35" s="93">
        <f>(((('Indicator 0'!$P$20*'Indicator 0'!J15)+(Abrasion_indicator!$L$24*Abrasion_indicator!J15))/('Indicator 0'!J15+Abrasion_indicator!J15))*'Wellbeing Base'!J15)*'Ecosystem Area'!$D31/10000</f>
        <v>10.893912506655123</v>
      </c>
      <c r="I35" s="93">
        <f>(((('Indicator 0'!$P$20*'Indicator 0'!K15)+(Abrasion_indicator!$L$24*Abrasion_indicator!K15))/('Indicator 0'!K15+Abrasion_indicator!K15))*'Wellbeing Base'!K15)*'Ecosystem Area'!$D31/10000</f>
        <v>15.658764151523743</v>
      </c>
      <c r="J35" s="93">
        <f>(((('Indicator 0'!$P$20*'Indicator 0'!L15)+(Abrasion_indicator!$L$24*Abrasion_indicator!L15))/('Indicator 0'!L15+Abrasion_indicator!L15))*'Wellbeing Base'!L15)*'Ecosystem Area'!$D31/10000</f>
        <v>0</v>
      </c>
      <c r="K35" s="93">
        <f>(((('Indicator 0'!$P$20*'Indicator 0'!M15)+(Abrasion_indicator!$L$24*Abrasion_indicator!M15))/('Indicator 0'!M15+Abrasion_indicator!M15))*'Wellbeing Base'!M15)*'Ecosystem Area'!$D31/10000</f>
        <v>0</v>
      </c>
      <c r="L35" s="93">
        <f>(((('Indicator 0'!$P$20*'Indicator 0'!N15)+(Abrasion_indicator!$L$24*Abrasion_indicator!N15))/('Indicator 0'!N15+Abrasion_indicator!N15))*'Wellbeing Base'!N15)*'Ecosystem Area'!$D31/10000</f>
        <v>0</v>
      </c>
      <c r="M35" s="93">
        <f>(((('Indicator 0'!$P$20*'Indicator 0'!O15)+(Abrasion_indicator!$L$24*Abrasion_indicator!O15))/('Indicator 0'!O15+Abrasion_indicator!O15))*'Wellbeing Base'!O15)*'Ecosystem Area'!$D31/10000</f>
        <v>0</v>
      </c>
      <c r="N35" s="93">
        <f>(((('Indicator 0'!$P$20*'Indicator 0'!P15)+(Abrasion_indicator!$L$24*Abrasion_indicator!P15))/('Indicator 0'!P15+Abrasion_indicator!P15))*'Wellbeing Base'!P15)*'Ecosystem Area'!$D31/10000</f>
        <v>21.197809612997169</v>
      </c>
      <c r="O35" s="93">
        <f>(((('Indicator 0'!$P$20*'Indicator 0'!Q15)+(Abrasion_indicator!$L$24*Abrasion_indicator!Q15))/('Indicator 0'!Q15+Abrasion_indicator!Q15))*'Wellbeing Base'!Q15)*'Ecosystem Area'!$D31/10000</f>
        <v>21.033518181708303</v>
      </c>
      <c r="P35" s="70">
        <f t="shared" si="2"/>
        <v>136.89932162805314</v>
      </c>
      <c r="R35" s="73"/>
      <c r="S35" s="68"/>
      <c r="T35" s="53"/>
      <c r="U35" s="53"/>
      <c r="V35" s="53"/>
      <c r="W35" s="53"/>
      <c r="X35" s="53"/>
      <c r="Y35" s="53"/>
      <c r="Z35" s="53"/>
      <c r="AA35" s="53"/>
      <c r="AB35" s="53"/>
      <c r="AC35" s="53"/>
      <c r="AD35" s="53"/>
      <c r="AE35" s="53"/>
      <c r="AF35" s="70"/>
    </row>
    <row r="36" spans="2:32">
      <c r="B36" s="102"/>
      <c r="C36" s="80" t="s">
        <v>46</v>
      </c>
      <c r="D36" s="93">
        <f>(((('Indicator 0'!$P$20*'Indicator 0'!F16)+(Abrasion_indicator!$L$24*Abrasion_indicator!F16))/('Indicator 0'!F16+Abrasion_indicator!F16))*'Wellbeing Base'!F16)*'Ecosystem Area'!$D32/10000</f>
        <v>0</v>
      </c>
      <c r="E36" s="93">
        <f>(((('Indicator 0'!$P$20*'Indicator 0'!G16)+(Abrasion_indicator!$L$24*Abrasion_indicator!G16))/('Indicator 0'!G16+Abrasion_indicator!G16))*'Wellbeing Base'!G16)*'Ecosystem Area'!$D32/10000</f>
        <v>3.8354278744603705</v>
      </c>
      <c r="F36" s="93">
        <f>(((('Indicator 0'!$P$20*'Indicator 0'!H16)+(Abrasion_indicator!$L$24*Abrasion_indicator!H16))/('Indicator 0'!H16+Abrasion_indicator!H16))*'Wellbeing Base'!H16)*'Ecosystem Area'!$D32/10000</f>
        <v>3.461134348867557</v>
      </c>
      <c r="G36" s="93">
        <f>(((('Indicator 0'!$P$20*'Indicator 0'!I16)+(Abrasion_indicator!$L$24*Abrasion_indicator!I16))/('Indicator 0'!I16+Abrasion_indicator!I16))*'Wellbeing Base'!I16)*'Ecosystem Area'!$D32/10000</f>
        <v>6.8998035096182164</v>
      </c>
      <c r="H36" s="93">
        <f>(((('Indicator 0'!$P$20*'Indicator 0'!J16)+(Abrasion_indicator!$L$24*Abrasion_indicator!J16))/('Indicator 0'!J16+Abrasion_indicator!J16))*'Wellbeing Base'!J16)*'Ecosystem Area'!$D32/10000</f>
        <v>1.3502831365025025</v>
      </c>
      <c r="I36" s="93">
        <f>(((('Indicator 0'!$P$20*'Indicator 0'!K16)+(Abrasion_indicator!$L$24*Abrasion_indicator!K16))/('Indicator 0'!K16+Abrasion_indicator!K16))*'Wellbeing Base'!K16)*'Ecosystem Area'!$D32/10000</f>
        <v>2.9113183843759951</v>
      </c>
      <c r="J36" s="93">
        <f>(((('Indicator 0'!$P$20*'Indicator 0'!L16)+(Abrasion_indicator!$L$24*Abrasion_indicator!L16))/('Indicator 0'!L16+Abrasion_indicator!L16))*'Wellbeing Base'!L16)*'Ecosystem Area'!$D32/10000</f>
        <v>3.3144987457958202</v>
      </c>
      <c r="K36" s="93">
        <f>(((('Indicator 0'!$P$20*'Indicator 0'!M16)+(Abrasion_indicator!$L$24*Abrasion_indicator!M16))/('Indicator 0'!M16+Abrasion_indicator!M16))*'Wellbeing Base'!M16)*'Ecosystem Area'!$D32/10000</f>
        <v>59.73577939244619</v>
      </c>
      <c r="L36" s="93">
        <f>(((('Indicator 0'!$P$20*'Indicator 0'!N16)+(Abrasion_indicator!$L$24*Abrasion_indicator!N16))/('Indicator 0'!N16+Abrasion_indicator!N16))*'Wellbeing Base'!N16)*'Ecosystem Area'!$D32/10000</f>
        <v>77.09777219488312</v>
      </c>
      <c r="M36" s="93">
        <f>(((('Indicator 0'!$P$20*'Indicator 0'!O16)+(Abrasion_indicator!$L$24*Abrasion_indicator!O16))/('Indicator 0'!O16+Abrasion_indicator!O16))*'Wellbeing Base'!O16)*'Ecosystem Area'!$D32/10000</f>
        <v>46.451909333450395</v>
      </c>
      <c r="N36" s="93">
        <f>(((('Indicator 0'!$P$20*'Indicator 0'!P16)+(Abrasion_indicator!$L$24*Abrasion_indicator!P16))/('Indicator 0'!P16+Abrasion_indicator!P16))*'Wellbeing Base'!P16)*'Ecosystem Area'!$D32/10000</f>
        <v>2.6274348021185978</v>
      </c>
      <c r="O36" s="93">
        <f>(((('Indicator 0'!$P$20*'Indicator 0'!Q16)+(Abrasion_indicator!$L$24*Abrasion_indicator!Q16))/('Indicator 0'!Q16+Abrasion_indicator!Q16))*'Wellbeing Base'!Q16)*'Ecosystem Area'!$D32/10000</f>
        <v>5.2141422807883062</v>
      </c>
      <c r="P36" s="70">
        <f t="shared" si="2"/>
        <v>212.89950400330707</v>
      </c>
      <c r="R36" s="73"/>
      <c r="S36" s="68"/>
      <c r="T36" s="53"/>
      <c r="U36" s="53"/>
      <c r="V36" s="53"/>
      <c r="W36" s="53"/>
      <c r="X36" s="53"/>
      <c r="Y36" s="53"/>
      <c r="Z36" s="53"/>
      <c r="AA36" s="53"/>
      <c r="AB36" s="53"/>
      <c r="AC36" s="53"/>
      <c r="AD36" s="53"/>
      <c r="AE36" s="53"/>
      <c r="AF36" s="70"/>
    </row>
    <row r="37" spans="2:32">
      <c r="D37" s="70">
        <f t="shared" ref="D37:O37" si="3">SUM(D24:D36)</f>
        <v>1211.0533083720409</v>
      </c>
      <c r="E37" s="70">
        <f t="shared" si="3"/>
        <v>1211.0533083720409</v>
      </c>
      <c r="F37" s="70">
        <f t="shared" si="3"/>
        <v>598.05101648002005</v>
      </c>
      <c r="G37" s="70">
        <f t="shared" si="3"/>
        <v>717.66121977602427</v>
      </c>
      <c r="H37" s="70">
        <f t="shared" si="3"/>
        <v>418.63571153601413</v>
      </c>
      <c r="I37" s="70">
        <f t="shared" si="3"/>
        <v>598.05101648002017</v>
      </c>
      <c r="J37" s="70">
        <f t="shared" si="3"/>
        <v>598.05101648002017</v>
      </c>
      <c r="K37" s="70">
        <f t="shared" si="3"/>
        <v>717.66121977602415</v>
      </c>
      <c r="L37" s="70">
        <f t="shared" si="3"/>
        <v>1196.1020329600406</v>
      </c>
      <c r="M37" s="70">
        <f t="shared" si="3"/>
        <v>807.3688722480274</v>
      </c>
      <c r="N37" s="70">
        <f t="shared" si="3"/>
        <v>807.36887224802706</v>
      </c>
      <c r="O37" s="70">
        <f t="shared" si="3"/>
        <v>807.36887224802717</v>
      </c>
      <c r="P37" s="70">
        <f>SUM(D37:O37)</f>
        <v>9688.426466976327</v>
      </c>
      <c r="T37" s="70"/>
      <c r="U37" s="70"/>
      <c r="V37" s="70"/>
      <c r="W37" s="70"/>
      <c r="X37" s="70"/>
      <c r="Y37" s="70"/>
      <c r="Z37" s="70"/>
      <c r="AA37" s="70"/>
      <c r="AB37" s="70"/>
      <c r="AC37" s="70"/>
      <c r="AD37" s="70"/>
      <c r="AE37" s="70"/>
      <c r="AF37" s="70"/>
    </row>
    <row r="40" spans="2:32" s="65" customFormat="1" ht="15" customHeight="1">
      <c r="B40" s="76"/>
      <c r="C40" s="75"/>
      <c r="D40" s="74"/>
      <c r="E40" s="74"/>
      <c r="F40" s="74"/>
      <c r="G40" s="74"/>
      <c r="H40" s="74"/>
      <c r="I40" s="74"/>
      <c r="J40" s="74"/>
      <c r="K40" s="74"/>
      <c r="L40" s="74"/>
      <c r="M40" s="74"/>
      <c r="N40" s="74"/>
      <c r="O40" s="74"/>
      <c r="R40" s="76"/>
      <c r="S40" s="75"/>
      <c r="T40" s="74"/>
      <c r="U40" s="74"/>
      <c r="V40" s="74"/>
      <c r="W40" s="74"/>
      <c r="X40" s="74"/>
      <c r="Y40" s="74"/>
      <c r="Z40" s="74"/>
      <c r="AA40" s="74"/>
      <c r="AB40" s="74"/>
      <c r="AC40" s="74"/>
      <c r="AD40" s="74"/>
      <c r="AE40" s="74"/>
    </row>
    <row r="41" spans="2:32" s="65" customFormat="1">
      <c r="B41" s="75"/>
      <c r="C41" s="75"/>
      <c r="D41" s="66"/>
      <c r="E41" s="66"/>
      <c r="F41" s="66"/>
      <c r="G41" s="66"/>
      <c r="H41" s="66"/>
      <c r="I41" s="66"/>
      <c r="J41" s="66"/>
      <c r="K41" s="66"/>
      <c r="L41" s="66"/>
      <c r="M41" s="66"/>
      <c r="N41" s="66"/>
      <c r="O41" s="66"/>
      <c r="R41" s="75"/>
      <c r="S41" s="75"/>
      <c r="T41" s="66"/>
      <c r="U41" s="66"/>
      <c r="V41" s="66"/>
      <c r="W41" s="66"/>
      <c r="X41" s="66"/>
      <c r="Y41" s="66"/>
      <c r="Z41" s="66"/>
      <c r="AA41" s="66"/>
      <c r="AB41" s="66"/>
      <c r="AC41" s="66"/>
      <c r="AD41" s="66"/>
      <c r="AE41" s="66"/>
    </row>
    <row r="42" spans="2:32" s="65" customFormat="1">
      <c r="B42" s="75"/>
      <c r="C42" s="75"/>
      <c r="D42" s="59"/>
      <c r="E42" s="59"/>
      <c r="F42" s="59"/>
      <c r="G42" s="59"/>
      <c r="H42" s="59"/>
      <c r="I42" s="59"/>
      <c r="J42" s="59"/>
      <c r="K42" s="59"/>
      <c r="L42" s="59"/>
      <c r="M42" s="59"/>
      <c r="N42" s="59"/>
      <c r="O42" s="59"/>
      <c r="R42" s="75"/>
      <c r="S42" s="75"/>
      <c r="T42" s="59"/>
      <c r="U42" s="59"/>
      <c r="V42" s="59"/>
      <c r="W42" s="59"/>
      <c r="X42" s="59"/>
      <c r="Y42" s="59"/>
      <c r="Z42" s="59"/>
      <c r="AA42" s="59"/>
      <c r="AB42" s="59"/>
      <c r="AC42" s="59"/>
      <c r="AD42" s="59"/>
      <c r="AE42" s="59"/>
    </row>
    <row r="43" spans="2:32" s="65" customFormat="1" ht="15" customHeight="1">
      <c r="B43" s="73"/>
      <c r="C43" s="68"/>
      <c r="D43" s="53"/>
      <c r="E43" s="53"/>
      <c r="F43" s="53"/>
      <c r="G43" s="53"/>
      <c r="H43" s="53"/>
      <c r="I43" s="53"/>
      <c r="J43" s="53"/>
      <c r="K43" s="53"/>
      <c r="L43" s="53"/>
      <c r="M43" s="53"/>
      <c r="N43" s="53"/>
      <c r="O43" s="53"/>
      <c r="P43" s="70"/>
      <c r="R43" s="73"/>
      <c r="S43" s="68"/>
      <c r="T43" s="53"/>
      <c r="U43" s="53"/>
      <c r="V43" s="53"/>
      <c r="W43" s="53"/>
      <c r="X43" s="53"/>
      <c r="Y43" s="53"/>
      <c r="Z43" s="53"/>
      <c r="AA43" s="53"/>
      <c r="AB43" s="53"/>
      <c r="AC43" s="53"/>
      <c r="AD43" s="53"/>
      <c r="AE43" s="53"/>
      <c r="AF43" s="70"/>
    </row>
    <row r="44" spans="2:32" s="65" customFormat="1">
      <c r="B44" s="73"/>
      <c r="C44" s="68"/>
      <c r="D44" s="53"/>
      <c r="E44" s="53"/>
      <c r="F44" s="53"/>
      <c r="G44" s="53"/>
      <c r="H44" s="53"/>
      <c r="I44" s="53"/>
      <c r="J44" s="53"/>
      <c r="K44" s="53"/>
      <c r="L44" s="53"/>
      <c r="M44" s="53"/>
      <c r="N44" s="53"/>
      <c r="O44" s="53"/>
      <c r="P44" s="70"/>
      <c r="R44" s="73"/>
      <c r="S44" s="68"/>
      <c r="T44" s="53"/>
      <c r="U44" s="53"/>
      <c r="V44" s="53"/>
      <c r="W44" s="53"/>
      <c r="X44" s="53"/>
      <c r="Y44" s="53"/>
      <c r="Z44" s="53"/>
      <c r="AA44" s="53"/>
      <c r="AB44" s="53"/>
      <c r="AC44" s="53"/>
      <c r="AD44" s="53"/>
      <c r="AE44" s="53"/>
      <c r="AF44" s="70"/>
    </row>
    <row r="45" spans="2:32" s="65" customFormat="1">
      <c r="B45" s="73"/>
      <c r="C45" s="68"/>
      <c r="D45" s="53"/>
      <c r="E45" s="53"/>
      <c r="F45" s="53"/>
      <c r="G45" s="53"/>
      <c r="H45" s="53"/>
      <c r="I45" s="53"/>
      <c r="J45" s="53"/>
      <c r="K45" s="53"/>
      <c r="L45" s="53"/>
      <c r="M45" s="53"/>
      <c r="N45" s="53"/>
      <c r="O45" s="53"/>
      <c r="P45" s="70"/>
      <c r="R45" s="73"/>
      <c r="S45" s="68"/>
      <c r="T45" s="53"/>
      <c r="U45" s="53"/>
      <c r="V45" s="53"/>
      <c r="W45" s="53"/>
      <c r="X45" s="53"/>
      <c r="Y45" s="53"/>
      <c r="Z45" s="53"/>
      <c r="AA45" s="53"/>
      <c r="AB45" s="53"/>
      <c r="AC45" s="53"/>
      <c r="AD45" s="53"/>
      <c r="AE45" s="53"/>
      <c r="AF45" s="70"/>
    </row>
    <row r="46" spans="2:32" s="65" customFormat="1" ht="15" customHeight="1">
      <c r="B46" s="73"/>
      <c r="C46" s="68"/>
      <c r="D46" s="53"/>
      <c r="E46" s="53"/>
      <c r="F46" s="53"/>
      <c r="G46" s="53"/>
      <c r="H46" s="53"/>
      <c r="I46" s="53"/>
      <c r="J46" s="53"/>
      <c r="K46" s="53"/>
      <c r="L46" s="53"/>
      <c r="M46" s="53"/>
      <c r="N46" s="53"/>
      <c r="O46" s="53"/>
      <c r="P46" s="70"/>
      <c r="R46" s="73"/>
      <c r="S46" s="68"/>
      <c r="T46" s="53"/>
      <c r="U46" s="53"/>
      <c r="V46" s="53"/>
      <c r="W46" s="53"/>
      <c r="X46" s="53"/>
      <c r="Y46" s="53"/>
      <c r="Z46" s="53"/>
      <c r="AA46" s="53"/>
      <c r="AB46" s="53"/>
      <c r="AC46" s="53"/>
      <c r="AD46" s="53"/>
      <c r="AE46" s="53"/>
      <c r="AF46" s="70"/>
    </row>
    <row r="47" spans="2:32" s="65" customFormat="1">
      <c r="B47" s="73"/>
      <c r="C47" s="68"/>
      <c r="D47" s="53"/>
      <c r="E47" s="53"/>
      <c r="F47" s="53"/>
      <c r="G47" s="53"/>
      <c r="H47" s="53"/>
      <c r="I47" s="53"/>
      <c r="J47" s="53"/>
      <c r="K47" s="53"/>
      <c r="L47" s="53"/>
      <c r="M47" s="53"/>
      <c r="N47" s="53"/>
      <c r="O47" s="53"/>
      <c r="P47" s="70"/>
      <c r="R47" s="73"/>
      <c r="S47" s="68"/>
      <c r="T47" s="53"/>
      <c r="U47" s="53"/>
      <c r="V47" s="53"/>
      <c r="W47" s="53"/>
      <c r="X47" s="53"/>
      <c r="Y47" s="53"/>
      <c r="Z47" s="53"/>
      <c r="AA47" s="53"/>
      <c r="AB47" s="53"/>
      <c r="AC47" s="53"/>
      <c r="AD47" s="53"/>
      <c r="AE47" s="53"/>
      <c r="AF47" s="70"/>
    </row>
    <row r="48" spans="2:32" s="65" customFormat="1">
      <c r="B48" s="73"/>
      <c r="C48" s="68"/>
      <c r="D48" s="53"/>
      <c r="E48" s="53"/>
      <c r="F48" s="53"/>
      <c r="G48" s="53"/>
      <c r="H48" s="53"/>
      <c r="I48" s="53"/>
      <c r="J48" s="53"/>
      <c r="K48" s="53"/>
      <c r="L48" s="53"/>
      <c r="M48" s="53"/>
      <c r="N48" s="53"/>
      <c r="O48" s="53"/>
      <c r="P48" s="70"/>
      <c r="R48" s="73"/>
      <c r="S48" s="68"/>
      <c r="T48" s="53"/>
      <c r="U48" s="53"/>
      <c r="V48" s="53"/>
      <c r="W48" s="53"/>
      <c r="X48" s="53"/>
      <c r="Y48" s="53"/>
      <c r="Z48" s="53"/>
      <c r="AA48" s="53"/>
      <c r="AB48" s="53"/>
      <c r="AC48" s="53"/>
      <c r="AD48" s="53"/>
      <c r="AE48" s="53"/>
      <c r="AF48" s="70"/>
    </row>
    <row r="49" spans="2:32" s="65" customFormat="1" ht="15" customHeight="1">
      <c r="B49" s="73"/>
      <c r="C49" s="68"/>
      <c r="D49" s="53"/>
      <c r="E49" s="53"/>
      <c r="F49" s="53"/>
      <c r="G49" s="53"/>
      <c r="H49" s="53"/>
      <c r="I49" s="53"/>
      <c r="J49" s="53"/>
      <c r="K49" s="53"/>
      <c r="L49" s="53"/>
      <c r="M49" s="53"/>
      <c r="N49" s="53"/>
      <c r="O49" s="53"/>
      <c r="P49" s="70"/>
      <c r="R49" s="73"/>
      <c r="S49" s="68"/>
      <c r="T49" s="53"/>
      <c r="U49" s="53"/>
      <c r="V49" s="53"/>
      <c r="W49" s="53"/>
      <c r="X49" s="53"/>
      <c r="Y49" s="53"/>
      <c r="Z49" s="53"/>
      <c r="AA49" s="53"/>
      <c r="AB49" s="53"/>
      <c r="AC49" s="53"/>
      <c r="AD49" s="53"/>
      <c r="AE49" s="53"/>
      <c r="AF49" s="70"/>
    </row>
    <row r="50" spans="2:32" s="65" customFormat="1" ht="15" customHeight="1">
      <c r="B50" s="73"/>
      <c r="C50" s="68"/>
      <c r="D50" s="53"/>
      <c r="E50" s="53"/>
      <c r="F50" s="53"/>
      <c r="G50" s="53"/>
      <c r="H50" s="53"/>
      <c r="I50" s="53"/>
      <c r="J50" s="53"/>
      <c r="K50" s="53"/>
      <c r="L50" s="53"/>
      <c r="M50" s="53"/>
      <c r="N50" s="53"/>
      <c r="O50" s="53"/>
      <c r="P50" s="70"/>
      <c r="R50" s="73"/>
      <c r="S50" s="68"/>
      <c r="T50" s="53"/>
      <c r="U50" s="53"/>
      <c r="V50" s="53"/>
      <c r="W50" s="53"/>
      <c r="X50" s="53"/>
      <c r="Y50" s="53"/>
      <c r="Z50" s="53"/>
      <c r="AA50" s="53"/>
      <c r="AB50" s="53"/>
      <c r="AC50" s="53"/>
      <c r="AD50" s="53"/>
      <c r="AE50" s="53"/>
      <c r="AF50" s="70"/>
    </row>
    <row r="51" spans="2:32" s="65" customFormat="1">
      <c r="B51" s="73"/>
      <c r="C51" s="68"/>
      <c r="D51" s="53"/>
      <c r="E51" s="53"/>
      <c r="F51" s="53"/>
      <c r="G51" s="53"/>
      <c r="H51" s="53"/>
      <c r="I51" s="53"/>
      <c r="J51" s="53"/>
      <c r="K51" s="53"/>
      <c r="L51" s="53"/>
      <c r="M51" s="53"/>
      <c r="N51" s="53"/>
      <c r="O51" s="53"/>
      <c r="P51" s="70"/>
      <c r="R51" s="73"/>
      <c r="S51" s="68"/>
      <c r="T51" s="53"/>
      <c r="U51" s="53"/>
      <c r="V51" s="53"/>
      <c r="W51" s="53"/>
      <c r="X51" s="53"/>
      <c r="Y51" s="53"/>
      <c r="Z51" s="53"/>
      <c r="AA51" s="53"/>
      <c r="AB51" s="53"/>
      <c r="AC51" s="53"/>
      <c r="AD51" s="53"/>
      <c r="AE51" s="53"/>
      <c r="AF51" s="70"/>
    </row>
    <row r="52" spans="2:32" s="65" customFormat="1">
      <c r="B52" s="73"/>
      <c r="C52" s="68"/>
      <c r="D52" s="53"/>
      <c r="E52" s="53"/>
      <c r="F52" s="53"/>
      <c r="G52" s="53"/>
      <c r="H52" s="53"/>
      <c r="I52" s="53"/>
      <c r="J52" s="53"/>
      <c r="K52" s="53"/>
      <c r="L52" s="53"/>
      <c r="M52" s="53"/>
      <c r="N52" s="53"/>
      <c r="O52" s="53"/>
      <c r="P52" s="70"/>
      <c r="R52" s="73"/>
      <c r="S52" s="68"/>
      <c r="T52" s="53"/>
      <c r="U52" s="53"/>
      <c r="V52" s="53"/>
      <c r="W52" s="53"/>
      <c r="X52" s="53"/>
      <c r="Y52" s="53"/>
      <c r="Z52" s="53"/>
      <c r="AA52" s="53"/>
      <c r="AB52" s="53"/>
      <c r="AC52" s="53"/>
      <c r="AD52" s="53"/>
      <c r="AE52" s="53"/>
      <c r="AF52" s="70"/>
    </row>
    <row r="53" spans="2:32" s="65" customFormat="1" ht="15" customHeight="1">
      <c r="B53" s="73"/>
      <c r="C53" s="68"/>
      <c r="D53" s="53"/>
      <c r="E53" s="53"/>
      <c r="F53" s="53"/>
      <c r="G53" s="53"/>
      <c r="H53" s="53"/>
      <c r="I53" s="53"/>
      <c r="J53" s="53"/>
      <c r="K53" s="53"/>
      <c r="L53" s="53"/>
      <c r="M53" s="53"/>
      <c r="N53" s="53"/>
      <c r="O53" s="53"/>
      <c r="P53" s="70"/>
      <c r="R53" s="73"/>
      <c r="S53" s="68"/>
      <c r="T53" s="53"/>
      <c r="U53" s="53"/>
      <c r="V53" s="53"/>
      <c r="W53" s="53"/>
      <c r="X53" s="53"/>
      <c r="Y53" s="53"/>
      <c r="Z53" s="53"/>
      <c r="AA53" s="53"/>
      <c r="AB53" s="53"/>
      <c r="AC53" s="53"/>
      <c r="AD53" s="53"/>
      <c r="AE53" s="53"/>
      <c r="AF53" s="70"/>
    </row>
    <row r="54" spans="2:32" s="65" customFormat="1">
      <c r="B54" s="73"/>
      <c r="C54" s="68"/>
      <c r="D54" s="53"/>
      <c r="E54" s="53"/>
      <c r="F54" s="53"/>
      <c r="G54" s="53"/>
      <c r="H54" s="53"/>
      <c r="I54" s="53"/>
      <c r="J54" s="53"/>
      <c r="K54" s="53"/>
      <c r="L54" s="53"/>
      <c r="M54" s="53"/>
      <c r="N54" s="53"/>
      <c r="O54" s="53"/>
      <c r="P54" s="70"/>
      <c r="R54" s="73"/>
      <c r="S54" s="68"/>
      <c r="T54" s="53"/>
      <c r="U54" s="53"/>
      <c r="V54" s="53"/>
      <c r="W54" s="53"/>
      <c r="X54" s="53"/>
      <c r="Y54" s="53"/>
      <c r="Z54" s="53"/>
      <c r="AA54" s="53"/>
      <c r="AB54" s="53"/>
      <c r="AC54" s="53"/>
      <c r="AD54" s="53"/>
      <c r="AE54" s="53"/>
      <c r="AF54" s="70"/>
    </row>
    <row r="55" spans="2:32" s="65" customFormat="1">
      <c r="B55" s="73"/>
      <c r="C55" s="68"/>
      <c r="D55" s="53"/>
      <c r="E55" s="53"/>
      <c r="F55" s="53"/>
      <c r="G55" s="53"/>
      <c r="H55" s="53"/>
      <c r="I55" s="53"/>
      <c r="J55" s="53"/>
      <c r="K55" s="53"/>
      <c r="L55" s="53"/>
      <c r="M55" s="53"/>
      <c r="N55" s="53"/>
      <c r="O55" s="53"/>
      <c r="P55" s="70"/>
      <c r="R55" s="73"/>
      <c r="S55" s="68"/>
      <c r="T55" s="53"/>
      <c r="U55" s="53"/>
      <c r="V55" s="53"/>
      <c r="W55" s="53"/>
      <c r="X55" s="53"/>
      <c r="Y55" s="53"/>
      <c r="Z55" s="53"/>
      <c r="AA55" s="53"/>
      <c r="AB55" s="53"/>
      <c r="AC55" s="53"/>
      <c r="AD55" s="53"/>
      <c r="AE55" s="53"/>
      <c r="AF55" s="70"/>
    </row>
    <row r="56" spans="2:32" s="65" customFormat="1">
      <c r="D56" s="70"/>
      <c r="E56" s="70"/>
      <c r="F56" s="70"/>
      <c r="G56" s="70"/>
      <c r="H56" s="70"/>
      <c r="I56" s="70"/>
      <c r="J56" s="70"/>
      <c r="K56" s="70"/>
      <c r="L56" s="70"/>
      <c r="M56" s="70"/>
      <c r="N56" s="70"/>
      <c r="O56" s="70"/>
      <c r="P56" s="70"/>
      <c r="T56" s="70"/>
      <c r="U56" s="70"/>
      <c r="V56" s="70"/>
      <c r="W56" s="70"/>
      <c r="X56" s="70"/>
      <c r="Y56" s="70"/>
      <c r="Z56" s="70"/>
      <c r="AA56" s="70"/>
      <c r="AB56" s="70"/>
      <c r="AC56" s="70"/>
      <c r="AD56" s="70"/>
      <c r="AE56" s="70"/>
      <c r="AF56" s="70"/>
    </row>
    <row r="57" spans="2:32" s="65" customFormat="1"/>
    <row r="58" spans="2:32" s="65" customFormat="1" ht="15" customHeight="1">
      <c r="B58" s="76"/>
      <c r="C58" s="75"/>
      <c r="D58" s="74"/>
      <c r="E58" s="74"/>
      <c r="F58" s="74"/>
      <c r="G58" s="74"/>
      <c r="H58" s="74"/>
      <c r="I58" s="74"/>
      <c r="J58" s="74"/>
      <c r="K58" s="74"/>
      <c r="L58" s="74"/>
      <c r="M58" s="74"/>
      <c r="N58" s="74"/>
      <c r="O58" s="74"/>
      <c r="R58" s="76"/>
      <c r="S58" s="75"/>
      <c r="T58" s="74"/>
      <c r="U58" s="74"/>
      <c r="V58" s="74"/>
      <c r="W58" s="74"/>
      <c r="X58" s="74"/>
      <c r="Y58" s="74"/>
      <c r="Z58" s="74"/>
      <c r="AA58" s="74"/>
      <c r="AB58" s="74"/>
      <c r="AC58" s="74"/>
      <c r="AD58" s="74"/>
      <c r="AE58" s="74"/>
    </row>
    <row r="59" spans="2:32" s="65" customFormat="1">
      <c r="B59" s="75"/>
      <c r="C59" s="75"/>
      <c r="D59" s="66"/>
      <c r="E59" s="66"/>
      <c r="F59" s="66"/>
      <c r="G59" s="66"/>
      <c r="H59" s="66"/>
      <c r="I59" s="66"/>
      <c r="J59" s="66"/>
      <c r="K59" s="66"/>
      <c r="L59" s="66"/>
      <c r="M59" s="66"/>
      <c r="N59" s="66"/>
      <c r="O59" s="66"/>
      <c r="R59" s="75"/>
      <c r="S59" s="75"/>
      <c r="T59" s="66"/>
      <c r="U59" s="66"/>
      <c r="V59" s="66"/>
      <c r="W59" s="66"/>
      <c r="X59" s="66"/>
      <c r="Y59" s="66"/>
      <c r="Z59" s="66"/>
      <c r="AA59" s="66"/>
      <c r="AB59" s="66"/>
      <c r="AC59" s="66"/>
      <c r="AD59" s="66"/>
      <c r="AE59" s="66"/>
    </row>
    <row r="60" spans="2:32" s="65" customFormat="1">
      <c r="B60" s="75"/>
      <c r="C60" s="75"/>
      <c r="D60" s="59"/>
      <c r="E60" s="59"/>
      <c r="F60" s="59"/>
      <c r="G60" s="59"/>
      <c r="H60" s="59"/>
      <c r="I60" s="59"/>
      <c r="J60" s="59"/>
      <c r="K60" s="59"/>
      <c r="L60" s="59"/>
      <c r="M60" s="59"/>
      <c r="N60" s="59"/>
      <c r="O60" s="59"/>
      <c r="R60" s="75"/>
      <c r="S60" s="75"/>
      <c r="T60" s="59"/>
      <c r="U60" s="59"/>
      <c r="V60" s="59"/>
      <c r="W60" s="59"/>
      <c r="X60" s="59"/>
      <c r="Y60" s="59"/>
      <c r="Z60" s="59"/>
      <c r="AA60" s="59"/>
      <c r="AB60" s="59"/>
      <c r="AC60" s="59"/>
      <c r="AD60" s="59"/>
      <c r="AE60" s="59"/>
    </row>
    <row r="61" spans="2:32" s="65" customFormat="1" ht="15" customHeight="1">
      <c r="B61" s="73"/>
      <c r="C61" s="68"/>
      <c r="D61" s="53"/>
      <c r="E61" s="53"/>
      <c r="F61" s="53"/>
      <c r="G61" s="53"/>
      <c r="H61" s="53"/>
      <c r="I61" s="53"/>
      <c r="J61" s="53"/>
      <c r="K61" s="53"/>
      <c r="L61" s="53"/>
      <c r="M61" s="53"/>
      <c r="N61" s="53"/>
      <c r="O61" s="53"/>
      <c r="P61" s="70"/>
      <c r="R61" s="73"/>
      <c r="S61" s="68"/>
      <c r="T61" s="53"/>
      <c r="U61" s="53"/>
      <c r="V61" s="53"/>
      <c r="W61" s="53"/>
      <c r="X61" s="53"/>
      <c r="Y61" s="53"/>
      <c r="Z61" s="53"/>
      <c r="AA61" s="53"/>
      <c r="AB61" s="53"/>
      <c r="AC61" s="53"/>
      <c r="AD61" s="53"/>
      <c r="AE61" s="53"/>
      <c r="AF61" s="70"/>
    </row>
    <row r="62" spans="2:32" s="65" customFormat="1">
      <c r="B62" s="73"/>
      <c r="C62" s="68"/>
      <c r="D62" s="53"/>
      <c r="E62" s="53"/>
      <c r="F62" s="53"/>
      <c r="G62" s="53"/>
      <c r="H62" s="53"/>
      <c r="I62" s="53"/>
      <c r="J62" s="53"/>
      <c r="K62" s="53"/>
      <c r="L62" s="53"/>
      <c r="M62" s="53"/>
      <c r="N62" s="53"/>
      <c r="O62" s="53"/>
      <c r="P62" s="70"/>
      <c r="R62" s="73"/>
      <c r="S62" s="68"/>
      <c r="T62" s="53"/>
      <c r="U62" s="53"/>
      <c r="V62" s="53"/>
      <c r="W62" s="53"/>
      <c r="X62" s="53"/>
      <c r="Y62" s="53"/>
      <c r="Z62" s="53"/>
      <c r="AA62" s="53"/>
      <c r="AB62" s="53"/>
      <c r="AC62" s="53"/>
      <c r="AD62" s="53"/>
      <c r="AE62" s="53"/>
      <c r="AF62" s="70"/>
    </row>
    <row r="63" spans="2:32" s="65" customFormat="1">
      <c r="B63" s="73"/>
      <c r="C63" s="68"/>
      <c r="D63" s="53"/>
      <c r="E63" s="53"/>
      <c r="F63" s="53"/>
      <c r="G63" s="53"/>
      <c r="H63" s="53"/>
      <c r="I63" s="53"/>
      <c r="J63" s="53"/>
      <c r="K63" s="53"/>
      <c r="L63" s="53"/>
      <c r="M63" s="53"/>
      <c r="N63" s="53"/>
      <c r="O63" s="53"/>
      <c r="P63" s="70"/>
      <c r="R63" s="73"/>
      <c r="S63" s="68"/>
      <c r="T63" s="53"/>
      <c r="U63" s="53"/>
      <c r="V63" s="53"/>
      <c r="W63" s="53"/>
      <c r="X63" s="53"/>
      <c r="Y63" s="53"/>
      <c r="Z63" s="53"/>
      <c r="AA63" s="53"/>
      <c r="AB63" s="53"/>
      <c r="AC63" s="53"/>
      <c r="AD63" s="53"/>
      <c r="AE63" s="53"/>
      <c r="AF63" s="70"/>
    </row>
    <row r="64" spans="2:32" s="65" customFormat="1" ht="15" customHeight="1">
      <c r="B64" s="73"/>
      <c r="C64" s="68"/>
      <c r="D64" s="53"/>
      <c r="E64" s="53"/>
      <c r="F64" s="53"/>
      <c r="G64" s="53"/>
      <c r="H64" s="53"/>
      <c r="I64" s="53"/>
      <c r="J64" s="53"/>
      <c r="K64" s="53"/>
      <c r="L64" s="53"/>
      <c r="M64" s="53"/>
      <c r="N64" s="53"/>
      <c r="O64" s="53"/>
      <c r="P64" s="70"/>
      <c r="R64" s="73"/>
      <c r="S64" s="68"/>
      <c r="T64" s="53"/>
      <c r="U64" s="53"/>
      <c r="V64" s="53"/>
      <c r="W64" s="53"/>
      <c r="X64" s="53"/>
      <c r="Y64" s="53"/>
      <c r="Z64" s="53"/>
      <c r="AA64" s="53"/>
      <c r="AB64" s="53"/>
      <c r="AC64" s="53"/>
      <c r="AD64" s="53"/>
      <c r="AE64" s="53"/>
      <c r="AF64" s="70"/>
    </row>
    <row r="65" spans="2:32" s="65" customFormat="1">
      <c r="B65" s="73"/>
      <c r="C65" s="68"/>
      <c r="D65" s="53"/>
      <c r="E65" s="53"/>
      <c r="F65" s="53"/>
      <c r="G65" s="53"/>
      <c r="H65" s="53"/>
      <c r="I65" s="53"/>
      <c r="J65" s="53"/>
      <c r="K65" s="53"/>
      <c r="L65" s="53"/>
      <c r="M65" s="53"/>
      <c r="N65" s="53"/>
      <c r="O65" s="53"/>
      <c r="P65" s="70"/>
      <c r="R65" s="73"/>
      <c r="S65" s="68"/>
      <c r="T65" s="53"/>
      <c r="U65" s="53"/>
      <c r="V65" s="53"/>
      <c r="W65" s="53"/>
      <c r="X65" s="53"/>
      <c r="Y65" s="53"/>
      <c r="Z65" s="53"/>
      <c r="AA65" s="53"/>
      <c r="AB65" s="53"/>
      <c r="AC65" s="53"/>
      <c r="AD65" s="53"/>
      <c r="AE65" s="53"/>
      <c r="AF65" s="70"/>
    </row>
    <row r="66" spans="2:32" s="65" customFormat="1">
      <c r="B66" s="73"/>
      <c r="C66" s="68"/>
      <c r="D66" s="53"/>
      <c r="E66" s="53"/>
      <c r="F66" s="53"/>
      <c r="G66" s="53"/>
      <c r="H66" s="53"/>
      <c r="I66" s="53"/>
      <c r="J66" s="53"/>
      <c r="K66" s="53"/>
      <c r="L66" s="53"/>
      <c r="M66" s="53"/>
      <c r="N66" s="53"/>
      <c r="O66" s="53"/>
      <c r="P66" s="70"/>
      <c r="R66" s="73"/>
      <c r="S66" s="68"/>
      <c r="T66" s="53"/>
      <c r="U66" s="53"/>
      <c r="V66" s="53"/>
      <c r="W66" s="53"/>
      <c r="X66" s="53"/>
      <c r="Y66" s="53"/>
      <c r="Z66" s="53"/>
      <c r="AA66" s="53"/>
      <c r="AB66" s="53"/>
      <c r="AC66" s="53"/>
      <c r="AD66" s="53"/>
      <c r="AE66" s="53"/>
      <c r="AF66" s="70"/>
    </row>
    <row r="67" spans="2:32" s="65" customFormat="1" ht="15" customHeight="1">
      <c r="B67" s="73"/>
      <c r="C67" s="68"/>
      <c r="D67" s="53"/>
      <c r="E67" s="53"/>
      <c r="F67" s="53"/>
      <c r="G67" s="53"/>
      <c r="H67" s="53"/>
      <c r="I67" s="53"/>
      <c r="J67" s="53"/>
      <c r="K67" s="53"/>
      <c r="L67" s="53"/>
      <c r="M67" s="53"/>
      <c r="N67" s="53"/>
      <c r="O67" s="53"/>
      <c r="P67" s="70"/>
      <c r="R67" s="73"/>
      <c r="S67" s="68"/>
      <c r="T67" s="53"/>
      <c r="U67" s="53"/>
      <c r="V67" s="53"/>
      <c r="W67" s="53"/>
      <c r="X67" s="53"/>
      <c r="Y67" s="53"/>
      <c r="Z67" s="53"/>
      <c r="AA67" s="53"/>
      <c r="AB67" s="53"/>
      <c r="AC67" s="53"/>
      <c r="AD67" s="53"/>
      <c r="AE67" s="53"/>
      <c r="AF67" s="70"/>
    </row>
    <row r="68" spans="2:32" s="65" customFormat="1" ht="15" customHeight="1">
      <c r="B68" s="73"/>
      <c r="C68" s="68"/>
      <c r="D68" s="53"/>
      <c r="E68" s="53"/>
      <c r="F68" s="53"/>
      <c r="G68" s="53"/>
      <c r="H68" s="53"/>
      <c r="I68" s="53"/>
      <c r="J68" s="53"/>
      <c r="K68" s="53"/>
      <c r="L68" s="53"/>
      <c r="M68" s="53"/>
      <c r="N68" s="53"/>
      <c r="O68" s="53"/>
      <c r="P68" s="70"/>
      <c r="R68" s="73"/>
      <c r="S68" s="68"/>
      <c r="T68" s="53"/>
      <c r="U68" s="53"/>
      <c r="V68" s="53"/>
      <c r="W68" s="53"/>
      <c r="X68" s="53"/>
      <c r="Y68" s="53"/>
      <c r="Z68" s="53"/>
      <c r="AA68" s="53"/>
      <c r="AB68" s="53"/>
      <c r="AC68" s="53"/>
      <c r="AD68" s="53"/>
      <c r="AE68" s="53"/>
      <c r="AF68" s="70"/>
    </row>
    <row r="69" spans="2:32" s="65" customFormat="1">
      <c r="B69" s="73"/>
      <c r="C69" s="68"/>
      <c r="D69" s="53"/>
      <c r="E69" s="53"/>
      <c r="F69" s="53"/>
      <c r="G69" s="53"/>
      <c r="H69" s="53"/>
      <c r="I69" s="53"/>
      <c r="J69" s="53"/>
      <c r="K69" s="53"/>
      <c r="L69" s="53"/>
      <c r="M69" s="53"/>
      <c r="N69" s="53"/>
      <c r="O69" s="53"/>
      <c r="P69" s="70"/>
      <c r="R69" s="73"/>
      <c r="S69" s="68"/>
      <c r="T69" s="53"/>
      <c r="U69" s="53"/>
      <c r="V69" s="53"/>
      <c r="W69" s="53"/>
      <c r="X69" s="53"/>
      <c r="Y69" s="53"/>
      <c r="Z69" s="53"/>
      <c r="AA69" s="53"/>
      <c r="AB69" s="53"/>
      <c r="AC69" s="53"/>
      <c r="AD69" s="53"/>
      <c r="AE69" s="53"/>
      <c r="AF69" s="70"/>
    </row>
    <row r="70" spans="2:32" s="65" customFormat="1">
      <c r="B70" s="73"/>
      <c r="C70" s="68"/>
      <c r="D70" s="53"/>
      <c r="E70" s="53"/>
      <c r="F70" s="53"/>
      <c r="G70" s="53"/>
      <c r="H70" s="53"/>
      <c r="I70" s="53"/>
      <c r="J70" s="53"/>
      <c r="K70" s="53"/>
      <c r="L70" s="53"/>
      <c r="M70" s="53"/>
      <c r="N70" s="53"/>
      <c r="O70" s="53"/>
      <c r="P70" s="70"/>
      <c r="R70" s="73"/>
      <c r="S70" s="68"/>
      <c r="T70" s="53"/>
      <c r="U70" s="53"/>
      <c r="V70" s="53"/>
      <c r="W70" s="53"/>
      <c r="X70" s="53"/>
      <c r="Y70" s="53"/>
      <c r="Z70" s="53"/>
      <c r="AA70" s="53"/>
      <c r="AB70" s="53"/>
      <c r="AC70" s="53"/>
      <c r="AD70" s="53"/>
      <c r="AE70" s="53"/>
      <c r="AF70" s="70"/>
    </row>
    <row r="71" spans="2:32" s="65" customFormat="1" ht="15" customHeight="1">
      <c r="B71" s="73"/>
      <c r="C71" s="68"/>
      <c r="D71" s="53"/>
      <c r="E71" s="53"/>
      <c r="F71" s="53"/>
      <c r="G71" s="53"/>
      <c r="H71" s="53"/>
      <c r="I71" s="53"/>
      <c r="J71" s="53"/>
      <c r="K71" s="53"/>
      <c r="L71" s="53"/>
      <c r="M71" s="53"/>
      <c r="N71" s="53"/>
      <c r="O71" s="53"/>
      <c r="P71" s="70"/>
      <c r="R71" s="73"/>
      <c r="S71" s="68"/>
      <c r="T71" s="53"/>
      <c r="U71" s="53"/>
      <c r="V71" s="53"/>
      <c r="W71" s="53"/>
      <c r="X71" s="53"/>
      <c r="Y71" s="53"/>
      <c r="Z71" s="53"/>
      <c r="AA71" s="53"/>
      <c r="AB71" s="53"/>
      <c r="AC71" s="53"/>
      <c r="AD71" s="53"/>
      <c r="AE71" s="53"/>
      <c r="AF71" s="70"/>
    </row>
    <row r="72" spans="2:32" s="65" customFormat="1">
      <c r="B72" s="73"/>
      <c r="C72" s="68"/>
      <c r="D72" s="53"/>
      <c r="E72" s="53"/>
      <c r="F72" s="53"/>
      <c r="G72" s="53"/>
      <c r="H72" s="53"/>
      <c r="I72" s="53"/>
      <c r="J72" s="53"/>
      <c r="K72" s="53"/>
      <c r="L72" s="53"/>
      <c r="M72" s="53"/>
      <c r="N72" s="53"/>
      <c r="O72" s="53"/>
      <c r="P72" s="70"/>
      <c r="R72" s="73"/>
      <c r="S72" s="68"/>
      <c r="T72" s="53"/>
      <c r="U72" s="53"/>
      <c r="V72" s="53"/>
      <c r="W72" s="53"/>
      <c r="X72" s="53"/>
      <c r="Y72" s="53"/>
      <c r="Z72" s="53"/>
      <c r="AA72" s="53"/>
      <c r="AB72" s="53"/>
      <c r="AC72" s="53"/>
      <c r="AD72" s="53"/>
      <c r="AE72" s="53"/>
      <c r="AF72" s="70"/>
    </row>
    <row r="73" spans="2:32" s="65" customFormat="1">
      <c r="B73" s="73"/>
      <c r="C73" s="68"/>
      <c r="D73" s="53"/>
      <c r="E73" s="53"/>
      <c r="F73" s="53"/>
      <c r="G73" s="53"/>
      <c r="H73" s="53"/>
      <c r="I73" s="53"/>
      <c r="J73" s="53"/>
      <c r="K73" s="53"/>
      <c r="L73" s="53"/>
      <c r="M73" s="53"/>
      <c r="N73" s="53"/>
      <c r="O73" s="53"/>
      <c r="P73" s="70"/>
      <c r="R73" s="73"/>
      <c r="S73" s="68"/>
      <c r="T73" s="53"/>
      <c r="U73" s="53"/>
      <c r="V73" s="53"/>
      <c r="W73" s="53"/>
      <c r="X73" s="53"/>
      <c r="Y73" s="53"/>
      <c r="Z73" s="53"/>
      <c r="AA73" s="53"/>
      <c r="AB73" s="53"/>
      <c r="AC73" s="53"/>
      <c r="AD73" s="53"/>
      <c r="AE73" s="53"/>
      <c r="AF73" s="70"/>
    </row>
    <row r="74" spans="2:32" s="65" customFormat="1">
      <c r="D74" s="70"/>
      <c r="E74" s="70"/>
      <c r="F74" s="70"/>
      <c r="G74" s="70"/>
      <c r="H74" s="70"/>
      <c r="I74" s="70"/>
      <c r="J74" s="70"/>
      <c r="K74" s="70"/>
      <c r="L74" s="70"/>
      <c r="M74" s="70"/>
      <c r="N74" s="70"/>
      <c r="O74" s="70"/>
      <c r="P74" s="70"/>
      <c r="T74" s="70"/>
      <c r="U74" s="70"/>
      <c r="V74" s="70"/>
      <c r="W74" s="70"/>
      <c r="X74" s="70"/>
      <c r="Y74" s="70"/>
      <c r="Z74" s="70"/>
      <c r="AA74" s="70"/>
      <c r="AB74" s="70"/>
      <c r="AC74" s="70"/>
      <c r="AD74" s="70"/>
      <c r="AE74" s="70"/>
      <c r="AF74" s="70"/>
    </row>
    <row r="75" spans="2:32" s="65" customFormat="1"/>
    <row r="76" spans="2:32" s="65" customFormat="1" ht="14.45" customHeight="1">
      <c r="B76" s="76"/>
      <c r="C76" s="75"/>
      <c r="D76" s="74"/>
      <c r="E76" s="74"/>
      <c r="F76" s="74"/>
      <c r="G76" s="74"/>
      <c r="H76" s="74"/>
      <c r="I76" s="74"/>
      <c r="J76" s="74"/>
      <c r="K76" s="74"/>
      <c r="L76" s="74"/>
      <c r="M76" s="74"/>
      <c r="N76" s="74"/>
      <c r="O76" s="74"/>
      <c r="R76" s="76"/>
      <c r="S76" s="75"/>
      <c r="T76" s="74"/>
      <c r="U76" s="74"/>
      <c r="V76" s="74"/>
      <c r="W76" s="74"/>
      <c r="X76" s="74"/>
      <c r="Y76" s="74"/>
      <c r="Z76" s="74"/>
      <c r="AA76" s="74"/>
      <c r="AB76" s="74"/>
      <c r="AC76" s="74"/>
      <c r="AD76" s="74"/>
      <c r="AE76" s="74"/>
    </row>
    <row r="77" spans="2:32" s="65" customFormat="1">
      <c r="B77" s="75"/>
      <c r="C77" s="75"/>
      <c r="D77" s="66"/>
      <c r="E77" s="66"/>
      <c r="F77" s="66"/>
      <c r="G77" s="66"/>
      <c r="H77" s="66"/>
      <c r="I77" s="66"/>
      <c r="J77" s="66"/>
      <c r="K77" s="66"/>
      <c r="L77" s="66"/>
      <c r="M77" s="66"/>
      <c r="N77" s="66"/>
      <c r="O77" s="66"/>
      <c r="R77" s="75"/>
      <c r="S77" s="75"/>
      <c r="T77" s="66"/>
      <c r="U77" s="66"/>
      <c r="V77" s="66"/>
      <c r="W77" s="66"/>
      <c r="X77" s="66"/>
      <c r="Y77" s="66"/>
      <c r="Z77" s="66"/>
      <c r="AA77" s="66"/>
      <c r="AB77" s="66"/>
      <c r="AC77" s="66"/>
      <c r="AD77" s="66"/>
      <c r="AE77" s="66"/>
    </row>
    <row r="78" spans="2:32" s="65" customFormat="1">
      <c r="B78" s="75"/>
      <c r="C78" s="75"/>
      <c r="D78" s="59"/>
      <c r="E78" s="59"/>
      <c r="F78" s="59"/>
      <c r="G78" s="59"/>
      <c r="H78" s="59"/>
      <c r="I78" s="59"/>
      <c r="J78" s="59"/>
      <c r="K78" s="59"/>
      <c r="L78" s="59"/>
      <c r="M78" s="59"/>
      <c r="N78" s="59"/>
      <c r="O78" s="59"/>
      <c r="R78" s="75"/>
      <c r="S78" s="75"/>
      <c r="T78" s="59"/>
      <c r="U78" s="59"/>
      <c r="V78" s="59"/>
      <c r="W78" s="59"/>
      <c r="X78" s="59"/>
      <c r="Y78" s="59"/>
      <c r="Z78" s="59"/>
      <c r="AA78" s="59"/>
      <c r="AB78" s="59"/>
      <c r="AC78" s="59"/>
      <c r="AD78" s="59"/>
      <c r="AE78" s="59"/>
    </row>
    <row r="79" spans="2:32" s="65" customFormat="1">
      <c r="B79" s="73"/>
      <c r="C79" s="68"/>
      <c r="D79" s="53"/>
      <c r="E79" s="53"/>
      <c r="F79" s="53"/>
      <c r="G79" s="53"/>
      <c r="H79" s="53"/>
      <c r="I79" s="53"/>
      <c r="J79" s="53"/>
      <c r="K79" s="53"/>
      <c r="L79" s="53"/>
      <c r="M79" s="53"/>
      <c r="N79" s="53"/>
      <c r="O79" s="53"/>
      <c r="P79" s="70"/>
      <c r="R79" s="73"/>
      <c r="S79" s="68"/>
      <c r="T79" s="53"/>
      <c r="U79" s="53"/>
      <c r="V79" s="53"/>
      <c r="W79" s="53"/>
      <c r="X79" s="53"/>
      <c r="Y79" s="53"/>
      <c r="Z79" s="53"/>
      <c r="AA79" s="53"/>
      <c r="AB79" s="53"/>
      <c r="AC79" s="53"/>
      <c r="AD79" s="53"/>
      <c r="AE79" s="53"/>
      <c r="AF79" s="70"/>
    </row>
    <row r="80" spans="2:32" s="65" customFormat="1">
      <c r="B80" s="73"/>
      <c r="C80" s="68"/>
      <c r="D80" s="53"/>
      <c r="E80" s="53"/>
      <c r="F80" s="53"/>
      <c r="G80" s="53"/>
      <c r="H80" s="53"/>
      <c r="I80" s="53"/>
      <c r="J80" s="53"/>
      <c r="K80" s="53"/>
      <c r="L80" s="53"/>
      <c r="M80" s="53"/>
      <c r="N80" s="53"/>
      <c r="O80" s="53"/>
      <c r="P80" s="70"/>
      <c r="R80" s="73"/>
      <c r="S80" s="68"/>
      <c r="T80" s="53"/>
      <c r="U80" s="53"/>
      <c r="V80" s="53"/>
      <c r="W80" s="53"/>
      <c r="X80" s="53"/>
      <c r="Y80" s="53"/>
      <c r="Z80" s="53"/>
      <c r="AA80" s="53"/>
      <c r="AB80" s="53"/>
      <c r="AC80" s="53"/>
      <c r="AD80" s="53"/>
      <c r="AE80" s="53"/>
      <c r="AF80" s="70"/>
    </row>
    <row r="81" spans="2:32" s="65" customFormat="1">
      <c r="B81" s="73"/>
      <c r="C81" s="68"/>
      <c r="D81" s="53"/>
      <c r="E81" s="53"/>
      <c r="F81" s="53"/>
      <c r="G81" s="53"/>
      <c r="H81" s="53"/>
      <c r="I81" s="53"/>
      <c r="J81" s="53"/>
      <c r="K81" s="53"/>
      <c r="L81" s="53"/>
      <c r="M81" s="53"/>
      <c r="N81" s="53"/>
      <c r="O81" s="53"/>
      <c r="P81" s="70"/>
      <c r="R81" s="73"/>
      <c r="S81" s="68"/>
      <c r="T81" s="53"/>
      <c r="U81" s="53"/>
      <c r="V81" s="53"/>
      <c r="W81" s="53"/>
      <c r="X81" s="53"/>
      <c r="Y81" s="53"/>
      <c r="Z81" s="53"/>
      <c r="AA81" s="53"/>
      <c r="AB81" s="53"/>
      <c r="AC81" s="53"/>
      <c r="AD81" s="53"/>
      <c r="AE81" s="53"/>
      <c r="AF81" s="70"/>
    </row>
    <row r="82" spans="2:32" s="65" customFormat="1">
      <c r="B82" s="73"/>
      <c r="C82" s="68"/>
      <c r="D82" s="53"/>
      <c r="E82" s="53"/>
      <c r="F82" s="53"/>
      <c r="G82" s="53"/>
      <c r="H82" s="53"/>
      <c r="I82" s="53"/>
      <c r="J82" s="53"/>
      <c r="K82" s="53"/>
      <c r="L82" s="53"/>
      <c r="M82" s="53"/>
      <c r="N82" s="53"/>
      <c r="O82" s="53"/>
      <c r="P82" s="70"/>
      <c r="R82" s="73"/>
      <c r="S82" s="68"/>
      <c r="T82" s="53"/>
      <c r="U82" s="53"/>
      <c r="V82" s="53"/>
      <c r="W82" s="53"/>
      <c r="X82" s="53"/>
      <c r="Y82" s="53"/>
      <c r="Z82" s="53"/>
      <c r="AA82" s="53"/>
      <c r="AB82" s="53"/>
      <c r="AC82" s="53"/>
      <c r="AD82" s="53"/>
      <c r="AE82" s="53"/>
      <c r="AF82" s="70"/>
    </row>
    <row r="83" spans="2:32" s="65" customFormat="1">
      <c r="B83" s="73"/>
      <c r="C83" s="68"/>
      <c r="D83" s="53"/>
      <c r="E83" s="53"/>
      <c r="F83" s="53"/>
      <c r="G83" s="53"/>
      <c r="H83" s="53"/>
      <c r="I83" s="53"/>
      <c r="J83" s="53"/>
      <c r="K83" s="53"/>
      <c r="L83" s="53"/>
      <c r="M83" s="53"/>
      <c r="N83" s="53"/>
      <c r="O83" s="53"/>
      <c r="P83" s="70"/>
      <c r="R83" s="73"/>
      <c r="S83" s="68"/>
      <c r="T83" s="53"/>
      <c r="U83" s="53"/>
      <c r="V83" s="53"/>
      <c r="W83" s="53"/>
      <c r="X83" s="53"/>
      <c r="Y83" s="53"/>
      <c r="Z83" s="53"/>
      <c r="AA83" s="53"/>
      <c r="AB83" s="53"/>
      <c r="AC83" s="53"/>
      <c r="AD83" s="53"/>
      <c r="AE83" s="53"/>
      <c r="AF83" s="70"/>
    </row>
    <row r="84" spans="2:32" s="65" customFormat="1">
      <c r="B84" s="73"/>
      <c r="C84" s="68"/>
      <c r="D84" s="53"/>
      <c r="E84" s="53"/>
      <c r="F84" s="53"/>
      <c r="G84" s="53"/>
      <c r="H84" s="53"/>
      <c r="I84" s="53"/>
      <c r="J84" s="53"/>
      <c r="K84" s="53"/>
      <c r="L84" s="53"/>
      <c r="M84" s="53"/>
      <c r="N84" s="53"/>
      <c r="O84" s="53"/>
      <c r="P84" s="70"/>
      <c r="R84" s="73"/>
      <c r="S84" s="68"/>
      <c r="T84" s="53"/>
      <c r="U84" s="53"/>
      <c r="V84" s="53"/>
      <c r="W84" s="53"/>
      <c r="X84" s="53"/>
      <c r="Y84" s="53"/>
      <c r="Z84" s="53"/>
      <c r="AA84" s="53"/>
      <c r="AB84" s="53"/>
      <c r="AC84" s="53"/>
      <c r="AD84" s="53"/>
      <c r="AE84" s="53"/>
      <c r="AF84" s="70"/>
    </row>
    <row r="85" spans="2:32" s="65" customFormat="1">
      <c r="B85" s="73"/>
      <c r="C85" s="68"/>
      <c r="D85" s="53"/>
      <c r="E85" s="53"/>
      <c r="F85" s="53"/>
      <c r="G85" s="53"/>
      <c r="H85" s="53"/>
      <c r="I85" s="53"/>
      <c r="J85" s="53"/>
      <c r="K85" s="53"/>
      <c r="L85" s="53"/>
      <c r="M85" s="53"/>
      <c r="N85" s="53"/>
      <c r="O85" s="53"/>
      <c r="P85" s="70"/>
      <c r="R85" s="73"/>
      <c r="S85" s="68"/>
      <c r="T85" s="53"/>
      <c r="U85" s="53"/>
      <c r="V85" s="53"/>
      <c r="W85" s="53"/>
      <c r="X85" s="53"/>
      <c r="Y85" s="53"/>
      <c r="Z85" s="53"/>
      <c r="AA85" s="53"/>
      <c r="AB85" s="53"/>
      <c r="AC85" s="53"/>
      <c r="AD85" s="53"/>
      <c r="AE85" s="53"/>
      <c r="AF85" s="70"/>
    </row>
    <row r="86" spans="2:32" s="65" customFormat="1">
      <c r="B86" s="73"/>
      <c r="C86" s="68"/>
      <c r="D86" s="53"/>
      <c r="E86" s="53"/>
      <c r="F86" s="53"/>
      <c r="G86" s="53"/>
      <c r="H86" s="53"/>
      <c r="I86" s="53"/>
      <c r="J86" s="53"/>
      <c r="K86" s="53"/>
      <c r="L86" s="53"/>
      <c r="M86" s="53"/>
      <c r="N86" s="53"/>
      <c r="O86" s="53"/>
      <c r="P86" s="70"/>
      <c r="R86" s="73"/>
      <c r="S86" s="68"/>
      <c r="T86" s="53"/>
      <c r="U86" s="53"/>
      <c r="V86" s="53"/>
      <c r="W86" s="53"/>
      <c r="X86" s="53"/>
      <c r="Y86" s="53"/>
      <c r="Z86" s="53"/>
      <c r="AA86" s="53"/>
      <c r="AB86" s="53"/>
      <c r="AC86" s="53"/>
      <c r="AD86" s="53"/>
      <c r="AE86" s="53"/>
      <c r="AF86" s="70"/>
    </row>
    <row r="87" spans="2:32" s="65" customFormat="1">
      <c r="B87" s="73"/>
      <c r="C87" s="68"/>
      <c r="D87" s="53"/>
      <c r="E87" s="53"/>
      <c r="F87" s="53"/>
      <c r="G87" s="53"/>
      <c r="H87" s="53"/>
      <c r="I87" s="53"/>
      <c r="J87" s="53"/>
      <c r="K87" s="53"/>
      <c r="L87" s="53"/>
      <c r="M87" s="53"/>
      <c r="N87" s="53"/>
      <c r="O87" s="53"/>
      <c r="P87" s="70"/>
      <c r="R87" s="73"/>
      <c r="S87" s="68"/>
      <c r="T87" s="53"/>
      <c r="U87" s="53"/>
      <c r="V87" s="53"/>
      <c r="W87" s="53"/>
      <c r="X87" s="53"/>
      <c r="Y87" s="53"/>
      <c r="Z87" s="53"/>
      <c r="AA87" s="53"/>
      <c r="AB87" s="53"/>
      <c r="AC87" s="53"/>
      <c r="AD87" s="53"/>
      <c r="AE87" s="53"/>
      <c r="AF87" s="70"/>
    </row>
    <row r="88" spans="2:32" s="65" customFormat="1">
      <c r="B88" s="73"/>
      <c r="C88" s="68"/>
      <c r="D88" s="53"/>
      <c r="E88" s="53"/>
      <c r="F88" s="53"/>
      <c r="G88" s="53"/>
      <c r="H88" s="53"/>
      <c r="I88" s="53"/>
      <c r="J88" s="53"/>
      <c r="K88" s="53"/>
      <c r="L88" s="53"/>
      <c r="M88" s="53"/>
      <c r="N88" s="53"/>
      <c r="O88" s="53"/>
      <c r="P88" s="70"/>
      <c r="R88" s="73"/>
      <c r="S88" s="68"/>
      <c r="T88" s="53"/>
      <c r="U88" s="53"/>
      <c r="V88" s="53"/>
      <c r="W88" s="53"/>
      <c r="X88" s="53"/>
      <c r="Y88" s="53"/>
      <c r="Z88" s="53"/>
      <c r="AA88" s="53"/>
      <c r="AB88" s="53"/>
      <c r="AC88" s="53"/>
      <c r="AD88" s="53"/>
      <c r="AE88" s="53"/>
      <c r="AF88" s="70"/>
    </row>
    <row r="89" spans="2:32" s="65" customFormat="1">
      <c r="B89" s="73"/>
      <c r="C89" s="68"/>
      <c r="D89" s="53"/>
      <c r="E89" s="53"/>
      <c r="F89" s="53"/>
      <c r="G89" s="53"/>
      <c r="H89" s="53"/>
      <c r="I89" s="53"/>
      <c r="J89" s="53"/>
      <c r="K89" s="53"/>
      <c r="L89" s="53"/>
      <c r="M89" s="53"/>
      <c r="N89" s="53"/>
      <c r="O89" s="53"/>
      <c r="P89" s="70"/>
      <c r="R89" s="73"/>
      <c r="S89" s="68"/>
      <c r="T89" s="53"/>
      <c r="U89" s="53"/>
      <c r="V89" s="53"/>
      <c r="W89" s="53"/>
      <c r="X89" s="53"/>
      <c r="Y89" s="53"/>
      <c r="Z89" s="53"/>
      <c r="AA89" s="53"/>
      <c r="AB89" s="53"/>
      <c r="AC89" s="53"/>
      <c r="AD89" s="53"/>
      <c r="AE89" s="53"/>
      <c r="AF89" s="70"/>
    </row>
    <row r="90" spans="2:32" s="65" customFormat="1">
      <c r="B90" s="73"/>
      <c r="C90" s="68"/>
      <c r="D90" s="53"/>
      <c r="E90" s="53"/>
      <c r="F90" s="53"/>
      <c r="G90" s="53"/>
      <c r="H90" s="53"/>
      <c r="I90" s="53"/>
      <c r="J90" s="53"/>
      <c r="K90" s="53"/>
      <c r="L90" s="53"/>
      <c r="M90" s="53"/>
      <c r="N90" s="53"/>
      <c r="O90" s="53"/>
      <c r="P90" s="70"/>
      <c r="R90" s="73"/>
      <c r="S90" s="68"/>
      <c r="T90" s="53"/>
      <c r="U90" s="53"/>
      <c r="V90" s="53"/>
      <c r="W90" s="53"/>
      <c r="X90" s="53"/>
      <c r="Y90" s="53"/>
      <c r="Z90" s="53"/>
      <c r="AA90" s="53"/>
      <c r="AB90" s="53"/>
      <c r="AC90" s="53"/>
      <c r="AD90" s="53"/>
      <c r="AE90" s="53"/>
      <c r="AF90" s="70"/>
    </row>
    <row r="91" spans="2:32" s="65" customFormat="1">
      <c r="B91" s="73"/>
      <c r="C91" s="68"/>
      <c r="D91" s="53"/>
      <c r="E91" s="53"/>
      <c r="F91" s="53"/>
      <c r="G91" s="53"/>
      <c r="H91" s="53"/>
      <c r="I91" s="53"/>
      <c r="J91" s="53"/>
      <c r="K91" s="53"/>
      <c r="L91" s="53"/>
      <c r="M91" s="53"/>
      <c r="N91" s="53"/>
      <c r="O91" s="53"/>
      <c r="P91" s="70"/>
      <c r="R91" s="73"/>
      <c r="S91" s="68"/>
      <c r="T91" s="53"/>
      <c r="U91" s="53"/>
      <c r="V91" s="53"/>
      <c r="W91" s="53"/>
      <c r="X91" s="53"/>
      <c r="Y91" s="53"/>
      <c r="Z91" s="53"/>
      <c r="AA91" s="53"/>
      <c r="AB91" s="53"/>
      <c r="AC91" s="53"/>
      <c r="AD91" s="53"/>
      <c r="AE91" s="53"/>
      <c r="AF91" s="70"/>
    </row>
    <row r="92" spans="2:32" s="65" customFormat="1">
      <c r="D92" s="70"/>
      <c r="E92" s="70"/>
      <c r="F92" s="70"/>
      <c r="G92" s="70"/>
      <c r="H92" s="70"/>
      <c r="I92" s="70"/>
      <c r="J92" s="70"/>
      <c r="K92" s="70"/>
      <c r="L92" s="70"/>
      <c r="M92" s="70"/>
      <c r="N92" s="70"/>
      <c r="O92" s="70"/>
      <c r="P92" s="70"/>
      <c r="T92" s="70"/>
      <c r="U92" s="70"/>
      <c r="V92" s="70"/>
      <c r="W92" s="70"/>
      <c r="X92" s="70"/>
      <c r="Y92" s="70"/>
      <c r="Z92" s="70"/>
      <c r="AA92" s="70"/>
      <c r="AB92" s="70"/>
      <c r="AC92" s="70"/>
      <c r="AD92" s="70"/>
      <c r="AE92" s="70"/>
      <c r="AF92" s="70"/>
    </row>
    <row r="93" spans="2:32" s="65" customFormat="1"/>
    <row r="94" spans="2:32" s="65" customFormat="1" ht="14.45" customHeight="1">
      <c r="B94" s="76"/>
      <c r="C94" s="75"/>
      <c r="D94" s="74"/>
      <c r="E94" s="74"/>
      <c r="F94" s="74"/>
      <c r="G94" s="74"/>
      <c r="H94" s="74"/>
      <c r="I94" s="74"/>
      <c r="J94" s="74"/>
      <c r="K94" s="74"/>
      <c r="L94" s="74"/>
      <c r="M94" s="74"/>
      <c r="N94" s="74"/>
      <c r="O94" s="74"/>
      <c r="R94" s="76"/>
      <c r="S94" s="75"/>
      <c r="T94" s="74"/>
      <c r="U94" s="74"/>
      <c r="V94" s="74"/>
      <c r="W94" s="74"/>
      <c r="X94" s="74"/>
      <c r="Y94" s="74"/>
      <c r="Z94" s="74"/>
      <c r="AA94" s="74"/>
      <c r="AB94" s="74"/>
      <c r="AC94" s="74"/>
      <c r="AD94" s="74"/>
      <c r="AE94" s="74"/>
    </row>
    <row r="95" spans="2:32" s="65" customFormat="1">
      <c r="B95" s="75"/>
      <c r="C95" s="75"/>
      <c r="D95" s="66"/>
      <c r="E95" s="66"/>
      <c r="F95" s="66"/>
      <c r="G95" s="66"/>
      <c r="H95" s="66"/>
      <c r="I95" s="66"/>
      <c r="J95" s="66"/>
      <c r="K95" s="66"/>
      <c r="L95" s="66"/>
      <c r="M95" s="66"/>
      <c r="N95" s="66"/>
      <c r="O95" s="66"/>
      <c r="R95" s="75"/>
      <c r="S95" s="75"/>
      <c r="T95" s="66"/>
      <c r="U95" s="66"/>
      <c r="V95" s="66"/>
      <c r="W95" s="66"/>
      <c r="X95" s="66"/>
      <c r="Y95" s="66"/>
      <c r="Z95" s="66"/>
      <c r="AA95" s="66"/>
      <c r="AB95" s="66"/>
      <c r="AC95" s="66"/>
      <c r="AD95" s="66"/>
      <c r="AE95" s="66"/>
    </row>
    <row r="96" spans="2:32" s="65" customFormat="1">
      <c r="B96" s="75"/>
      <c r="C96" s="75"/>
      <c r="D96" s="59"/>
      <c r="E96" s="59"/>
      <c r="F96" s="59"/>
      <c r="G96" s="59"/>
      <c r="H96" s="59"/>
      <c r="I96" s="59"/>
      <c r="J96" s="59"/>
      <c r="K96" s="59"/>
      <c r="L96" s="59"/>
      <c r="M96" s="59"/>
      <c r="N96" s="59"/>
      <c r="O96" s="59"/>
      <c r="R96" s="75"/>
      <c r="S96" s="75"/>
      <c r="T96" s="59"/>
      <c r="U96" s="59"/>
      <c r="V96" s="59"/>
      <c r="W96" s="59"/>
      <c r="X96" s="59"/>
      <c r="Y96" s="59"/>
      <c r="Z96" s="59"/>
      <c r="AA96" s="59"/>
      <c r="AB96" s="59"/>
      <c r="AC96" s="59"/>
      <c r="AD96" s="59"/>
      <c r="AE96" s="59"/>
    </row>
    <row r="97" spans="2:32" s="65" customFormat="1">
      <c r="B97" s="73"/>
      <c r="C97" s="68"/>
      <c r="D97" s="53"/>
      <c r="E97" s="53"/>
      <c r="F97" s="53"/>
      <c r="G97" s="53"/>
      <c r="H97" s="53"/>
      <c r="I97" s="53"/>
      <c r="J97" s="53"/>
      <c r="K97" s="53"/>
      <c r="L97" s="53"/>
      <c r="M97" s="53"/>
      <c r="N97" s="53"/>
      <c r="O97" s="53"/>
      <c r="P97" s="70"/>
      <c r="R97" s="73"/>
      <c r="S97" s="68"/>
      <c r="T97" s="53"/>
      <c r="U97" s="53"/>
      <c r="V97" s="53"/>
      <c r="W97" s="53"/>
      <c r="X97" s="53"/>
      <c r="Y97" s="53"/>
      <c r="Z97" s="53"/>
      <c r="AA97" s="53"/>
      <c r="AB97" s="53"/>
      <c r="AC97" s="53"/>
      <c r="AD97" s="53"/>
      <c r="AE97" s="53"/>
      <c r="AF97" s="70"/>
    </row>
    <row r="98" spans="2:32" s="65" customFormat="1">
      <c r="B98" s="73"/>
      <c r="C98" s="68"/>
      <c r="D98" s="53"/>
      <c r="E98" s="53"/>
      <c r="F98" s="53"/>
      <c r="G98" s="53"/>
      <c r="H98" s="53"/>
      <c r="I98" s="53"/>
      <c r="J98" s="53"/>
      <c r="K98" s="53"/>
      <c r="L98" s="53"/>
      <c r="M98" s="53"/>
      <c r="N98" s="53"/>
      <c r="O98" s="53"/>
      <c r="P98" s="70"/>
      <c r="R98" s="73"/>
      <c r="S98" s="68"/>
      <c r="T98" s="53"/>
      <c r="U98" s="53"/>
      <c r="V98" s="53"/>
      <c r="W98" s="53"/>
      <c r="X98" s="53"/>
      <c r="Y98" s="53"/>
      <c r="Z98" s="53"/>
      <c r="AA98" s="53"/>
      <c r="AB98" s="53"/>
      <c r="AC98" s="53"/>
      <c r="AD98" s="53"/>
      <c r="AE98" s="53"/>
      <c r="AF98" s="70"/>
    </row>
    <row r="99" spans="2:32" s="65" customFormat="1">
      <c r="B99" s="73"/>
      <c r="C99" s="68"/>
      <c r="D99" s="53"/>
      <c r="E99" s="53"/>
      <c r="F99" s="53"/>
      <c r="G99" s="53"/>
      <c r="H99" s="53"/>
      <c r="I99" s="53"/>
      <c r="J99" s="53"/>
      <c r="K99" s="53"/>
      <c r="L99" s="53"/>
      <c r="M99" s="53"/>
      <c r="N99" s="53"/>
      <c r="O99" s="53"/>
      <c r="P99" s="70"/>
      <c r="R99" s="73"/>
      <c r="S99" s="68"/>
      <c r="T99" s="53"/>
      <c r="U99" s="53"/>
      <c r="V99" s="53"/>
      <c r="W99" s="53"/>
      <c r="X99" s="53"/>
      <c r="Y99" s="53"/>
      <c r="Z99" s="53"/>
      <c r="AA99" s="53"/>
      <c r="AB99" s="53"/>
      <c r="AC99" s="53"/>
      <c r="AD99" s="53"/>
      <c r="AE99" s="53"/>
      <c r="AF99" s="70"/>
    </row>
    <row r="100" spans="2:32" s="65" customFormat="1">
      <c r="B100" s="73"/>
      <c r="C100" s="68"/>
      <c r="D100" s="53"/>
      <c r="E100" s="53"/>
      <c r="F100" s="53"/>
      <c r="G100" s="53"/>
      <c r="H100" s="53"/>
      <c r="I100" s="53"/>
      <c r="J100" s="53"/>
      <c r="K100" s="53"/>
      <c r="L100" s="53"/>
      <c r="M100" s="53"/>
      <c r="N100" s="53"/>
      <c r="O100" s="53"/>
      <c r="P100" s="70"/>
      <c r="R100" s="73"/>
      <c r="S100" s="68"/>
      <c r="T100" s="53"/>
      <c r="U100" s="53"/>
      <c r="V100" s="53"/>
      <c r="W100" s="53"/>
      <c r="X100" s="53"/>
      <c r="Y100" s="53"/>
      <c r="Z100" s="53"/>
      <c r="AA100" s="53"/>
      <c r="AB100" s="53"/>
      <c r="AC100" s="53"/>
      <c r="AD100" s="53"/>
      <c r="AE100" s="53"/>
      <c r="AF100" s="70"/>
    </row>
    <row r="101" spans="2:32" s="65" customFormat="1">
      <c r="B101" s="73"/>
      <c r="C101" s="68"/>
      <c r="D101" s="53"/>
      <c r="E101" s="53"/>
      <c r="F101" s="53"/>
      <c r="G101" s="53"/>
      <c r="H101" s="53"/>
      <c r="I101" s="53"/>
      <c r="J101" s="53"/>
      <c r="K101" s="53"/>
      <c r="L101" s="53"/>
      <c r="M101" s="53"/>
      <c r="N101" s="53"/>
      <c r="O101" s="53"/>
      <c r="P101" s="70"/>
      <c r="R101" s="73"/>
      <c r="S101" s="68"/>
      <c r="T101" s="53"/>
      <c r="U101" s="53"/>
      <c r="V101" s="53"/>
      <c r="W101" s="53"/>
      <c r="X101" s="53"/>
      <c r="Y101" s="53"/>
      <c r="Z101" s="53"/>
      <c r="AA101" s="53"/>
      <c r="AB101" s="53"/>
      <c r="AC101" s="53"/>
      <c r="AD101" s="53"/>
      <c r="AE101" s="53"/>
      <c r="AF101" s="70"/>
    </row>
    <row r="102" spans="2:32" s="65" customFormat="1">
      <c r="B102" s="73"/>
      <c r="C102" s="68"/>
      <c r="D102" s="53"/>
      <c r="E102" s="53"/>
      <c r="F102" s="53"/>
      <c r="G102" s="53"/>
      <c r="H102" s="53"/>
      <c r="I102" s="53"/>
      <c r="J102" s="53"/>
      <c r="K102" s="53"/>
      <c r="L102" s="53"/>
      <c r="M102" s="53"/>
      <c r="N102" s="53"/>
      <c r="O102" s="53"/>
      <c r="P102" s="70"/>
      <c r="R102" s="73"/>
      <c r="S102" s="68"/>
      <c r="T102" s="53"/>
      <c r="U102" s="53"/>
      <c r="V102" s="53"/>
      <c r="W102" s="53"/>
      <c r="X102" s="53"/>
      <c r="Y102" s="53"/>
      <c r="Z102" s="53"/>
      <c r="AA102" s="53"/>
      <c r="AB102" s="53"/>
      <c r="AC102" s="53"/>
      <c r="AD102" s="53"/>
      <c r="AE102" s="53"/>
      <c r="AF102" s="70"/>
    </row>
    <row r="103" spans="2:32" s="65" customFormat="1">
      <c r="B103" s="73"/>
      <c r="C103" s="68"/>
      <c r="D103" s="53"/>
      <c r="E103" s="53"/>
      <c r="F103" s="53"/>
      <c r="G103" s="53"/>
      <c r="H103" s="53"/>
      <c r="I103" s="53"/>
      <c r="J103" s="53"/>
      <c r="K103" s="53"/>
      <c r="L103" s="53"/>
      <c r="M103" s="53"/>
      <c r="N103" s="53"/>
      <c r="O103" s="53"/>
      <c r="P103" s="70"/>
      <c r="R103" s="73"/>
      <c r="S103" s="68"/>
      <c r="T103" s="53"/>
      <c r="U103" s="53"/>
      <c r="V103" s="53"/>
      <c r="W103" s="53"/>
      <c r="X103" s="53"/>
      <c r="Y103" s="53"/>
      <c r="Z103" s="53"/>
      <c r="AA103" s="53"/>
      <c r="AB103" s="53"/>
      <c r="AC103" s="53"/>
      <c r="AD103" s="53"/>
      <c r="AE103" s="53"/>
      <c r="AF103" s="70"/>
    </row>
    <row r="104" spans="2:32" s="65" customFormat="1">
      <c r="B104" s="73"/>
      <c r="C104" s="68"/>
      <c r="D104" s="53"/>
      <c r="E104" s="53"/>
      <c r="F104" s="53"/>
      <c r="G104" s="53"/>
      <c r="H104" s="53"/>
      <c r="I104" s="53"/>
      <c r="J104" s="53"/>
      <c r="K104" s="53"/>
      <c r="L104" s="53"/>
      <c r="M104" s="53"/>
      <c r="N104" s="53"/>
      <c r="O104" s="53"/>
      <c r="P104" s="70"/>
      <c r="R104" s="73"/>
      <c r="S104" s="68"/>
      <c r="T104" s="53"/>
      <c r="U104" s="53"/>
      <c r="V104" s="53"/>
      <c r="W104" s="53"/>
      <c r="X104" s="53"/>
      <c r="Y104" s="53"/>
      <c r="Z104" s="53"/>
      <c r="AA104" s="53"/>
      <c r="AB104" s="53"/>
      <c r="AC104" s="53"/>
      <c r="AD104" s="53"/>
      <c r="AE104" s="53"/>
      <c r="AF104" s="70"/>
    </row>
    <row r="105" spans="2:32" s="65" customFormat="1">
      <c r="B105" s="73"/>
      <c r="C105" s="68"/>
      <c r="D105" s="53"/>
      <c r="E105" s="53"/>
      <c r="F105" s="53"/>
      <c r="G105" s="53"/>
      <c r="H105" s="53"/>
      <c r="I105" s="53"/>
      <c r="J105" s="53"/>
      <c r="K105" s="53"/>
      <c r="L105" s="53"/>
      <c r="M105" s="53"/>
      <c r="N105" s="53"/>
      <c r="O105" s="53"/>
      <c r="P105" s="70"/>
      <c r="R105" s="73"/>
      <c r="S105" s="68"/>
      <c r="T105" s="53"/>
      <c r="U105" s="53"/>
      <c r="V105" s="53"/>
      <c r="W105" s="53"/>
      <c r="X105" s="53"/>
      <c r="Y105" s="53"/>
      <c r="Z105" s="53"/>
      <c r="AA105" s="53"/>
      <c r="AB105" s="53"/>
      <c r="AC105" s="53"/>
      <c r="AD105" s="53"/>
      <c r="AE105" s="53"/>
      <c r="AF105" s="70"/>
    </row>
    <row r="106" spans="2:32" s="65" customFormat="1">
      <c r="B106" s="73"/>
      <c r="C106" s="68"/>
      <c r="D106" s="53"/>
      <c r="E106" s="53"/>
      <c r="F106" s="53"/>
      <c r="G106" s="53"/>
      <c r="H106" s="53"/>
      <c r="I106" s="53"/>
      <c r="J106" s="53"/>
      <c r="K106" s="53"/>
      <c r="L106" s="53"/>
      <c r="M106" s="53"/>
      <c r="N106" s="53"/>
      <c r="O106" s="53"/>
      <c r="P106" s="70"/>
      <c r="R106" s="73"/>
      <c r="S106" s="68"/>
      <c r="T106" s="53"/>
      <c r="U106" s="53"/>
      <c r="V106" s="53"/>
      <c r="W106" s="53"/>
      <c r="X106" s="53"/>
      <c r="Y106" s="53"/>
      <c r="Z106" s="53"/>
      <c r="AA106" s="53"/>
      <c r="AB106" s="53"/>
      <c r="AC106" s="53"/>
      <c r="AD106" s="53"/>
      <c r="AE106" s="53"/>
      <c r="AF106" s="70"/>
    </row>
    <row r="107" spans="2:32" s="65" customFormat="1">
      <c r="B107" s="73"/>
      <c r="C107" s="68"/>
      <c r="D107" s="53"/>
      <c r="E107" s="53"/>
      <c r="F107" s="53"/>
      <c r="G107" s="53"/>
      <c r="H107" s="53"/>
      <c r="I107" s="53"/>
      <c r="J107" s="53"/>
      <c r="K107" s="53"/>
      <c r="L107" s="53"/>
      <c r="M107" s="53"/>
      <c r="N107" s="53"/>
      <c r="O107" s="53"/>
      <c r="P107" s="70"/>
      <c r="R107" s="73"/>
      <c r="S107" s="68"/>
      <c r="T107" s="53"/>
      <c r="U107" s="53"/>
      <c r="V107" s="53"/>
      <c r="W107" s="53"/>
      <c r="X107" s="53"/>
      <c r="Y107" s="53"/>
      <c r="Z107" s="53"/>
      <c r="AA107" s="53"/>
      <c r="AB107" s="53"/>
      <c r="AC107" s="53"/>
      <c r="AD107" s="53"/>
      <c r="AE107" s="53"/>
      <c r="AF107" s="70"/>
    </row>
    <row r="108" spans="2:32" s="65" customFormat="1">
      <c r="B108" s="73"/>
      <c r="C108" s="68"/>
      <c r="D108" s="53"/>
      <c r="E108" s="53"/>
      <c r="F108" s="53"/>
      <c r="G108" s="53"/>
      <c r="H108" s="53"/>
      <c r="I108" s="53"/>
      <c r="J108" s="53"/>
      <c r="K108" s="53"/>
      <c r="L108" s="53"/>
      <c r="M108" s="53"/>
      <c r="N108" s="53"/>
      <c r="O108" s="53"/>
      <c r="P108" s="70"/>
      <c r="R108" s="73"/>
      <c r="S108" s="68"/>
      <c r="T108" s="53"/>
      <c r="U108" s="53"/>
      <c r="V108" s="53"/>
      <c r="W108" s="53"/>
      <c r="X108" s="53"/>
      <c r="Y108" s="53"/>
      <c r="Z108" s="53"/>
      <c r="AA108" s="53"/>
      <c r="AB108" s="53"/>
      <c r="AC108" s="53"/>
      <c r="AD108" s="53"/>
      <c r="AE108" s="53"/>
      <c r="AF108" s="70"/>
    </row>
    <row r="109" spans="2:32" s="65" customFormat="1">
      <c r="B109" s="73"/>
      <c r="C109" s="68"/>
      <c r="D109" s="53"/>
      <c r="E109" s="53"/>
      <c r="F109" s="53"/>
      <c r="G109" s="53"/>
      <c r="H109" s="53"/>
      <c r="I109" s="53"/>
      <c r="J109" s="53"/>
      <c r="K109" s="53"/>
      <c r="L109" s="53"/>
      <c r="M109" s="53"/>
      <c r="N109" s="53"/>
      <c r="O109" s="53"/>
      <c r="P109" s="70"/>
      <c r="R109" s="73"/>
      <c r="S109" s="68"/>
      <c r="T109" s="53"/>
      <c r="U109" s="53"/>
      <c r="V109" s="53"/>
      <c r="W109" s="53"/>
      <c r="X109" s="53"/>
      <c r="Y109" s="53"/>
      <c r="Z109" s="53"/>
      <c r="AA109" s="53"/>
      <c r="AB109" s="53"/>
      <c r="AC109" s="53"/>
      <c r="AD109" s="53"/>
      <c r="AE109" s="53"/>
      <c r="AF109" s="70"/>
    </row>
    <row r="110" spans="2:32" s="65" customFormat="1">
      <c r="D110" s="70"/>
      <c r="E110" s="70"/>
      <c r="F110" s="70"/>
      <c r="G110" s="70"/>
      <c r="H110" s="70"/>
      <c r="I110" s="70"/>
      <c r="J110" s="70"/>
      <c r="K110" s="70"/>
      <c r="L110" s="70"/>
      <c r="M110" s="70"/>
      <c r="N110" s="70"/>
      <c r="O110" s="70"/>
      <c r="P110" s="70"/>
      <c r="T110" s="70"/>
      <c r="U110" s="70"/>
      <c r="V110" s="70"/>
      <c r="W110" s="70"/>
      <c r="X110" s="70"/>
      <c r="Y110" s="70"/>
      <c r="Z110" s="70"/>
      <c r="AA110" s="70"/>
      <c r="AB110" s="70"/>
      <c r="AC110" s="70"/>
      <c r="AD110" s="70"/>
      <c r="AE110" s="70"/>
      <c r="AF110" s="70"/>
    </row>
    <row r="111" spans="2:32" s="65" customFormat="1"/>
    <row r="112" spans="2:32" s="65" customFormat="1" ht="14.45" customHeight="1">
      <c r="B112" s="76"/>
      <c r="C112" s="75"/>
      <c r="D112" s="74"/>
      <c r="E112" s="74"/>
      <c r="F112" s="74"/>
      <c r="G112" s="74"/>
      <c r="H112" s="74"/>
      <c r="I112" s="74"/>
      <c r="J112" s="74"/>
      <c r="K112" s="74"/>
      <c r="L112" s="74"/>
      <c r="M112" s="74"/>
      <c r="N112" s="74"/>
      <c r="O112" s="74"/>
      <c r="R112" s="76"/>
      <c r="S112" s="75"/>
      <c r="T112" s="74"/>
      <c r="U112" s="74"/>
      <c r="V112" s="74"/>
      <c r="W112" s="74"/>
      <c r="X112" s="74"/>
      <c r="Y112" s="74"/>
      <c r="Z112" s="74"/>
      <c r="AA112" s="74"/>
      <c r="AB112" s="74"/>
      <c r="AC112" s="74"/>
      <c r="AD112" s="74"/>
      <c r="AE112" s="74"/>
    </row>
    <row r="113" spans="2:32" s="65" customFormat="1">
      <c r="B113" s="75"/>
      <c r="C113" s="75"/>
      <c r="D113" s="66"/>
      <c r="E113" s="66"/>
      <c r="F113" s="66"/>
      <c r="G113" s="66"/>
      <c r="H113" s="66"/>
      <c r="I113" s="66"/>
      <c r="J113" s="66"/>
      <c r="K113" s="66"/>
      <c r="L113" s="66"/>
      <c r="M113" s="66"/>
      <c r="N113" s="66"/>
      <c r="O113" s="66"/>
      <c r="R113" s="75"/>
      <c r="S113" s="75"/>
      <c r="T113" s="66"/>
      <c r="U113" s="66"/>
      <c r="V113" s="66"/>
      <c r="W113" s="66"/>
      <c r="X113" s="66"/>
      <c r="Y113" s="66"/>
      <c r="Z113" s="66"/>
      <c r="AA113" s="66"/>
      <c r="AB113" s="66"/>
      <c r="AC113" s="66"/>
      <c r="AD113" s="66"/>
      <c r="AE113" s="66"/>
    </row>
    <row r="114" spans="2:32" s="65" customFormat="1">
      <c r="B114" s="75"/>
      <c r="C114" s="75"/>
      <c r="D114" s="59"/>
      <c r="E114" s="59"/>
      <c r="F114" s="59"/>
      <c r="G114" s="59"/>
      <c r="H114" s="59"/>
      <c r="I114" s="59"/>
      <c r="J114" s="59"/>
      <c r="K114" s="59"/>
      <c r="L114" s="59"/>
      <c r="M114" s="59"/>
      <c r="N114" s="59"/>
      <c r="O114" s="59"/>
      <c r="R114" s="75"/>
      <c r="S114" s="75"/>
      <c r="T114" s="59"/>
      <c r="U114" s="59"/>
      <c r="V114" s="59"/>
      <c r="W114" s="59"/>
      <c r="X114" s="59"/>
      <c r="Y114" s="59"/>
      <c r="Z114" s="59"/>
      <c r="AA114" s="59"/>
      <c r="AB114" s="59"/>
      <c r="AC114" s="59"/>
      <c r="AD114" s="59"/>
      <c r="AE114" s="59"/>
    </row>
    <row r="115" spans="2:32" s="65" customFormat="1">
      <c r="B115" s="73"/>
      <c r="C115" s="68"/>
      <c r="D115" s="53"/>
      <c r="E115" s="53"/>
      <c r="F115" s="53"/>
      <c r="G115" s="53"/>
      <c r="H115" s="53"/>
      <c r="I115" s="53"/>
      <c r="J115" s="53"/>
      <c r="K115" s="53"/>
      <c r="L115" s="53"/>
      <c r="M115" s="53"/>
      <c r="N115" s="53"/>
      <c r="O115" s="53"/>
      <c r="P115" s="70"/>
      <c r="R115" s="73"/>
      <c r="S115" s="68"/>
      <c r="T115" s="53"/>
      <c r="U115" s="53"/>
      <c r="V115" s="53"/>
      <c r="W115" s="53"/>
      <c r="X115" s="53"/>
      <c r="Y115" s="53"/>
      <c r="Z115" s="53"/>
      <c r="AA115" s="53"/>
      <c r="AB115" s="53"/>
      <c r="AC115" s="53"/>
      <c r="AD115" s="53"/>
      <c r="AE115" s="53"/>
      <c r="AF115" s="70"/>
    </row>
    <row r="116" spans="2:32" s="65" customFormat="1">
      <c r="B116" s="73"/>
      <c r="C116" s="68"/>
      <c r="D116" s="53"/>
      <c r="E116" s="53"/>
      <c r="F116" s="53"/>
      <c r="G116" s="53"/>
      <c r="H116" s="53"/>
      <c r="I116" s="53"/>
      <c r="J116" s="53"/>
      <c r="K116" s="53"/>
      <c r="L116" s="53"/>
      <c r="M116" s="53"/>
      <c r="N116" s="53"/>
      <c r="O116" s="53"/>
      <c r="P116" s="70"/>
      <c r="R116" s="73"/>
      <c r="S116" s="68"/>
      <c r="T116" s="53"/>
      <c r="U116" s="53"/>
      <c r="V116" s="53"/>
      <c r="W116" s="53"/>
      <c r="X116" s="53"/>
      <c r="Y116" s="53"/>
      <c r="Z116" s="53"/>
      <c r="AA116" s="53"/>
      <c r="AB116" s="53"/>
      <c r="AC116" s="53"/>
      <c r="AD116" s="53"/>
      <c r="AE116" s="53"/>
      <c r="AF116" s="70"/>
    </row>
    <row r="117" spans="2:32" s="65" customFormat="1">
      <c r="B117" s="73"/>
      <c r="C117" s="68"/>
      <c r="D117" s="53"/>
      <c r="E117" s="53"/>
      <c r="F117" s="53"/>
      <c r="G117" s="53"/>
      <c r="H117" s="53"/>
      <c r="I117" s="53"/>
      <c r="J117" s="53"/>
      <c r="K117" s="53"/>
      <c r="L117" s="53"/>
      <c r="M117" s="53"/>
      <c r="N117" s="53"/>
      <c r="O117" s="53"/>
      <c r="P117" s="70"/>
      <c r="R117" s="73"/>
      <c r="S117" s="68"/>
      <c r="T117" s="53"/>
      <c r="U117" s="53"/>
      <c r="V117" s="53"/>
      <c r="W117" s="53"/>
      <c r="X117" s="53"/>
      <c r="Y117" s="53"/>
      <c r="Z117" s="53"/>
      <c r="AA117" s="53"/>
      <c r="AB117" s="53"/>
      <c r="AC117" s="53"/>
      <c r="AD117" s="53"/>
      <c r="AE117" s="53"/>
      <c r="AF117" s="70"/>
    </row>
    <row r="118" spans="2:32" s="65" customFormat="1">
      <c r="B118" s="73"/>
      <c r="C118" s="68"/>
      <c r="D118" s="53"/>
      <c r="E118" s="53"/>
      <c r="F118" s="53"/>
      <c r="G118" s="53"/>
      <c r="H118" s="53"/>
      <c r="I118" s="53"/>
      <c r="J118" s="53"/>
      <c r="K118" s="53"/>
      <c r="L118" s="53"/>
      <c r="M118" s="53"/>
      <c r="N118" s="53"/>
      <c r="O118" s="53"/>
      <c r="P118" s="70"/>
      <c r="R118" s="73"/>
      <c r="S118" s="68"/>
      <c r="T118" s="53"/>
      <c r="U118" s="53"/>
      <c r="V118" s="53"/>
      <c r="W118" s="53"/>
      <c r="X118" s="53"/>
      <c r="Y118" s="53"/>
      <c r="Z118" s="53"/>
      <c r="AA118" s="53"/>
      <c r="AB118" s="53"/>
      <c r="AC118" s="53"/>
      <c r="AD118" s="53"/>
      <c r="AE118" s="53"/>
      <c r="AF118" s="70"/>
    </row>
    <row r="119" spans="2:32" s="65" customFormat="1">
      <c r="B119" s="73"/>
      <c r="C119" s="68"/>
      <c r="D119" s="53"/>
      <c r="E119" s="53"/>
      <c r="F119" s="53"/>
      <c r="G119" s="53"/>
      <c r="H119" s="53"/>
      <c r="I119" s="53"/>
      <c r="J119" s="53"/>
      <c r="K119" s="53"/>
      <c r="L119" s="53"/>
      <c r="M119" s="53"/>
      <c r="N119" s="53"/>
      <c r="O119" s="53"/>
      <c r="P119" s="70"/>
      <c r="R119" s="73"/>
      <c r="S119" s="68"/>
      <c r="T119" s="53"/>
      <c r="U119" s="53"/>
      <c r="V119" s="53"/>
      <c r="W119" s="53"/>
      <c r="X119" s="53"/>
      <c r="Y119" s="53"/>
      <c r="Z119" s="53"/>
      <c r="AA119" s="53"/>
      <c r="AB119" s="53"/>
      <c r="AC119" s="53"/>
      <c r="AD119" s="53"/>
      <c r="AE119" s="53"/>
      <c r="AF119" s="70"/>
    </row>
    <row r="120" spans="2:32" s="65" customFormat="1">
      <c r="B120" s="73"/>
      <c r="C120" s="68"/>
      <c r="D120" s="53"/>
      <c r="E120" s="53"/>
      <c r="F120" s="53"/>
      <c r="G120" s="53"/>
      <c r="H120" s="53"/>
      <c r="I120" s="53"/>
      <c r="J120" s="53"/>
      <c r="K120" s="53"/>
      <c r="L120" s="53"/>
      <c r="M120" s="53"/>
      <c r="N120" s="53"/>
      <c r="O120" s="53"/>
      <c r="P120" s="70"/>
      <c r="R120" s="73"/>
      <c r="S120" s="68"/>
      <c r="T120" s="53"/>
      <c r="U120" s="53"/>
      <c r="V120" s="53"/>
      <c r="W120" s="53"/>
      <c r="X120" s="53"/>
      <c r="Y120" s="53"/>
      <c r="Z120" s="53"/>
      <c r="AA120" s="53"/>
      <c r="AB120" s="53"/>
      <c r="AC120" s="53"/>
      <c r="AD120" s="53"/>
      <c r="AE120" s="53"/>
      <c r="AF120" s="70"/>
    </row>
    <row r="121" spans="2:32" s="65" customFormat="1">
      <c r="B121" s="73"/>
      <c r="C121" s="68"/>
      <c r="D121" s="53"/>
      <c r="E121" s="53"/>
      <c r="F121" s="53"/>
      <c r="G121" s="53"/>
      <c r="H121" s="53"/>
      <c r="I121" s="53"/>
      <c r="J121" s="53"/>
      <c r="K121" s="53"/>
      <c r="L121" s="53"/>
      <c r="M121" s="53"/>
      <c r="N121" s="53"/>
      <c r="O121" s="53"/>
      <c r="P121" s="70"/>
      <c r="R121" s="73"/>
      <c r="S121" s="68"/>
      <c r="T121" s="53"/>
      <c r="U121" s="53"/>
      <c r="V121" s="53"/>
      <c r="W121" s="53"/>
      <c r="X121" s="53"/>
      <c r="Y121" s="53"/>
      <c r="Z121" s="53"/>
      <c r="AA121" s="53"/>
      <c r="AB121" s="53"/>
      <c r="AC121" s="53"/>
      <c r="AD121" s="53"/>
      <c r="AE121" s="53"/>
      <c r="AF121" s="70"/>
    </row>
    <row r="122" spans="2:32" s="65" customFormat="1">
      <c r="B122" s="73"/>
      <c r="C122" s="68"/>
      <c r="D122" s="53"/>
      <c r="E122" s="53"/>
      <c r="F122" s="53"/>
      <c r="G122" s="53"/>
      <c r="H122" s="53"/>
      <c r="I122" s="53"/>
      <c r="J122" s="53"/>
      <c r="K122" s="53"/>
      <c r="L122" s="53"/>
      <c r="M122" s="53"/>
      <c r="N122" s="53"/>
      <c r="O122" s="53"/>
      <c r="P122" s="70"/>
      <c r="R122" s="73"/>
      <c r="S122" s="68"/>
      <c r="T122" s="53"/>
      <c r="U122" s="53"/>
      <c r="V122" s="53"/>
      <c r="W122" s="53"/>
      <c r="X122" s="53"/>
      <c r="Y122" s="53"/>
      <c r="Z122" s="53"/>
      <c r="AA122" s="53"/>
      <c r="AB122" s="53"/>
      <c r="AC122" s="53"/>
      <c r="AD122" s="53"/>
      <c r="AE122" s="53"/>
      <c r="AF122" s="70"/>
    </row>
    <row r="123" spans="2:32" s="65" customFormat="1">
      <c r="B123" s="73"/>
      <c r="C123" s="68"/>
      <c r="D123" s="53"/>
      <c r="E123" s="53"/>
      <c r="F123" s="53"/>
      <c r="G123" s="53"/>
      <c r="H123" s="53"/>
      <c r="I123" s="53"/>
      <c r="J123" s="53"/>
      <c r="K123" s="53"/>
      <c r="L123" s="53"/>
      <c r="M123" s="53"/>
      <c r="N123" s="53"/>
      <c r="O123" s="53"/>
      <c r="P123" s="70"/>
      <c r="R123" s="73"/>
      <c r="S123" s="68"/>
      <c r="T123" s="53"/>
      <c r="U123" s="53"/>
      <c r="V123" s="53"/>
      <c r="W123" s="53"/>
      <c r="X123" s="53"/>
      <c r="Y123" s="53"/>
      <c r="Z123" s="53"/>
      <c r="AA123" s="53"/>
      <c r="AB123" s="53"/>
      <c r="AC123" s="53"/>
      <c r="AD123" s="53"/>
      <c r="AE123" s="53"/>
      <c r="AF123" s="70"/>
    </row>
    <row r="124" spans="2:32" s="65" customFormat="1">
      <c r="B124" s="73"/>
      <c r="C124" s="68"/>
      <c r="D124" s="53"/>
      <c r="E124" s="53"/>
      <c r="F124" s="53"/>
      <c r="G124" s="53"/>
      <c r="H124" s="53"/>
      <c r="I124" s="53"/>
      <c r="J124" s="53"/>
      <c r="K124" s="53"/>
      <c r="L124" s="53"/>
      <c r="M124" s="53"/>
      <c r="N124" s="53"/>
      <c r="O124" s="53"/>
      <c r="P124" s="70"/>
      <c r="R124" s="73"/>
      <c r="S124" s="68"/>
      <c r="T124" s="53"/>
      <c r="U124" s="53"/>
      <c r="V124" s="53"/>
      <c r="W124" s="53"/>
      <c r="X124" s="53"/>
      <c r="Y124" s="53"/>
      <c r="Z124" s="53"/>
      <c r="AA124" s="53"/>
      <c r="AB124" s="53"/>
      <c r="AC124" s="53"/>
      <c r="AD124" s="53"/>
      <c r="AE124" s="53"/>
      <c r="AF124" s="70"/>
    </row>
    <row r="125" spans="2:32" s="65" customFormat="1">
      <c r="B125" s="73"/>
      <c r="C125" s="68"/>
      <c r="D125" s="53"/>
      <c r="E125" s="53"/>
      <c r="F125" s="53"/>
      <c r="G125" s="53"/>
      <c r="H125" s="53"/>
      <c r="I125" s="53"/>
      <c r="J125" s="53"/>
      <c r="K125" s="53"/>
      <c r="L125" s="53"/>
      <c r="M125" s="53"/>
      <c r="N125" s="53"/>
      <c r="O125" s="53"/>
      <c r="P125" s="70"/>
      <c r="R125" s="73"/>
      <c r="S125" s="68"/>
      <c r="T125" s="53"/>
      <c r="U125" s="53"/>
      <c r="V125" s="53"/>
      <c r="W125" s="53"/>
      <c r="X125" s="53"/>
      <c r="Y125" s="53"/>
      <c r="Z125" s="53"/>
      <c r="AA125" s="53"/>
      <c r="AB125" s="53"/>
      <c r="AC125" s="53"/>
      <c r="AD125" s="53"/>
      <c r="AE125" s="53"/>
      <c r="AF125" s="70"/>
    </row>
    <row r="126" spans="2:32" s="65" customFormat="1">
      <c r="B126" s="73"/>
      <c r="C126" s="68"/>
      <c r="D126" s="53"/>
      <c r="E126" s="53"/>
      <c r="F126" s="53"/>
      <c r="G126" s="53"/>
      <c r="H126" s="53"/>
      <c r="I126" s="53"/>
      <c r="J126" s="53"/>
      <c r="K126" s="53"/>
      <c r="L126" s="53"/>
      <c r="M126" s="53"/>
      <c r="N126" s="53"/>
      <c r="O126" s="53"/>
      <c r="P126" s="70"/>
      <c r="R126" s="73"/>
      <c r="S126" s="68"/>
      <c r="T126" s="53"/>
      <c r="U126" s="53"/>
      <c r="V126" s="53"/>
      <c r="W126" s="53"/>
      <c r="X126" s="53"/>
      <c r="Y126" s="53"/>
      <c r="Z126" s="53"/>
      <c r="AA126" s="53"/>
      <c r="AB126" s="53"/>
      <c r="AC126" s="53"/>
      <c r="AD126" s="53"/>
      <c r="AE126" s="53"/>
      <c r="AF126" s="70"/>
    </row>
    <row r="127" spans="2:32" s="65" customFormat="1">
      <c r="B127" s="73"/>
      <c r="C127" s="68"/>
      <c r="D127" s="53"/>
      <c r="E127" s="53"/>
      <c r="F127" s="53"/>
      <c r="G127" s="53"/>
      <c r="H127" s="53"/>
      <c r="I127" s="53"/>
      <c r="J127" s="53"/>
      <c r="K127" s="53"/>
      <c r="L127" s="53"/>
      <c r="M127" s="53"/>
      <c r="N127" s="53"/>
      <c r="O127" s="53"/>
      <c r="P127" s="70"/>
      <c r="R127" s="73"/>
      <c r="S127" s="68"/>
      <c r="T127" s="53"/>
      <c r="U127" s="53"/>
      <c r="V127" s="53"/>
      <c r="W127" s="53"/>
      <c r="X127" s="53"/>
      <c r="Y127" s="53"/>
      <c r="Z127" s="53"/>
      <c r="AA127" s="53"/>
      <c r="AB127" s="53"/>
      <c r="AC127" s="53"/>
      <c r="AD127" s="53"/>
      <c r="AE127" s="53"/>
      <c r="AF127" s="70"/>
    </row>
    <row r="128" spans="2:32" s="65" customFormat="1">
      <c r="D128" s="70"/>
      <c r="E128" s="70"/>
      <c r="F128" s="70"/>
      <c r="G128" s="70"/>
      <c r="H128" s="70"/>
      <c r="I128" s="70"/>
      <c r="J128" s="70"/>
      <c r="K128" s="70"/>
      <c r="L128" s="70"/>
      <c r="M128" s="70"/>
      <c r="N128" s="70"/>
      <c r="O128" s="70"/>
      <c r="P128" s="70"/>
      <c r="T128" s="70"/>
      <c r="U128" s="70"/>
      <c r="V128" s="70"/>
      <c r="W128" s="70"/>
      <c r="X128" s="70"/>
      <c r="Y128" s="70"/>
      <c r="Z128" s="70"/>
      <c r="AA128" s="70"/>
      <c r="AB128" s="70"/>
      <c r="AC128" s="70"/>
      <c r="AD128" s="70"/>
      <c r="AE128" s="70"/>
      <c r="AF128" s="70"/>
    </row>
    <row r="129" s="65" customFormat="1"/>
    <row r="130" s="65" customFormat="1"/>
    <row r="131" s="65" customFormat="1"/>
    <row r="132" s="65" customFormat="1"/>
    <row r="133" s="65" customFormat="1"/>
    <row r="134" s="65" customFormat="1"/>
    <row r="135" s="65" customFormat="1"/>
    <row r="136" s="65" customFormat="1"/>
    <row r="137" s="65" customFormat="1"/>
    <row r="138" s="65" customFormat="1"/>
    <row r="139" s="65" customFormat="1"/>
    <row r="140" s="65" customFormat="1"/>
    <row r="141" s="65" customFormat="1"/>
    <row r="142" s="65" customFormat="1"/>
    <row r="143" s="65" customFormat="1"/>
  </sheetData>
  <sheetProtection password="E678" sheet="1" objects="1" scenarios="1"/>
  <mergeCells count="14">
    <mergeCell ref="B27:B30"/>
    <mergeCell ref="B31:B36"/>
    <mergeCell ref="B5:B7"/>
    <mergeCell ref="B12:B17"/>
    <mergeCell ref="B21:C23"/>
    <mergeCell ref="B8:B11"/>
    <mergeCell ref="M2:O3"/>
    <mergeCell ref="D21:E22"/>
    <mergeCell ref="F21:L22"/>
    <mergeCell ref="M21:O22"/>
    <mergeCell ref="B24:B26"/>
    <mergeCell ref="B2:C4"/>
    <mergeCell ref="D2:E3"/>
    <mergeCell ref="F2:L3"/>
  </mergeCells>
  <pageMargins left="0.7" right="0.7" top="0.75" bottom="0.75" header="0.3" footer="0.3"/>
</worksheet>
</file>

<file path=customXML/_rels/item3.xml.rels>&#65279;<?xml version="1.0" encoding="utf-8"?><Relationships xmlns="http://schemas.openxmlformats.org/package/2006/relationships"><Relationship Type="http://schemas.openxmlformats.org/officeDocument/2006/relationships/customXmlProps" Target="/customXML/itemProps3.xml" Id="Rd3c4172d526e4b2384ade4b889302c76" /></Relationships>
</file>

<file path=customXML/item3.xml><?xml version="1.0" encoding="utf-8"?>
<metadata xmlns="http://www.objective.com/ecm/document/metadata/71FFD1B571BE2883E0537D20C80A46C7" version="1.0.0">
  <systemFields>
    <field name="Objective-Id">
      <value order="0">A2858411</value>
    </field>
    <field name="Objective-Title">
      <value order="0">Publication 2019 - SNH Research Report 1071 - Annex 8</value>
    </field>
    <field name="Objective-Description">
      <value order="0">A2780716</value>
    </field>
    <field name="Objective-CreationStamp">
      <value order="0">2019-02-12T11:14:45Z</value>
    </field>
    <field name="Objective-IsApproved">
      <value order="0">false</value>
    </field>
    <field name="Objective-IsPublished">
      <value order="0">true</value>
    </field>
    <field name="Objective-DatePublished">
      <value order="0">2019-02-12T11:11:37Z</value>
    </field>
    <field name="Objective-ModificationStamp">
      <value order="0">2019-02-12T11:17:43Z</value>
    </field>
    <field name="Objective-Owner">
      <value order="0">Suzanne Kilbane</value>
    </field>
    <field name="Objective-Path">
      <value order="0">Objective Global Folder:SNH Fileplan:MAN - Management:COM - Communications:STR - Strategy:WSD - Website Documents:Web Services Strategy - SNH Website Publications</value>
    </field>
    <field name="Objective-Parent">
      <value order="0">Web Services Strategy - SNH Website Publications</value>
    </field>
    <field name="Objective-State">
      <value order="0">Published</value>
    </field>
    <field name="Objective-VersionId">
      <value order="0">vA5062816</value>
    </field>
    <field name="Objective-Version">
      <value order="0">1.0</value>
    </field>
    <field name="Objective-VersionNumber">
      <value order="0">1</value>
    </field>
    <field name="Objective-VersionComment">
      <value order="0"/>
    </field>
    <field name="Objective-FileNumber">
      <value order="0">qA153998</value>
    </field>
    <field name="Objective-Classification">
      <value order="0"/>
    </field>
    <field name="Objective-Caveats">
      <value order="0"/>
    </field>
  </systemFields>
  <catalogues>
    <catalogue name="Document Type Catalogue" type="type" ori="id:cA8">
      <field name="Objective-EIR Exception">
        <value order="0">Release</value>
      </field>
      <field name="Objective-FOI Exemption">
        <value order="0">Release</value>
      </field>
      <field name="Objective-DPA Exemption">
        <value order="0">Release</value>
      </field>
      <field name="Objective-Justification">
        <value order="0"/>
      </field>
      <field name="Objective-Date of Original">
        <value order="0"/>
      </field>
      <field name="Objective-Sensitivity Review Date">
        <value order="0"/>
      </field>
      <field name="Objective-FOI/EIR Disclosure Date">
        <value order="0"/>
      </field>
      <field name="Objective-Date of Release">
        <value order="0"/>
      </field>
      <field name="Objective-FOI Release Details">
        <value order="0"/>
      </field>
      <field name="Objective-FOI/EIR Dissemination Date">
        <value order="0"/>
      </field>
      <field name="Objective-Connect Creator">
        <value order="0"/>
      </field>
      <field name="Objective-Date of Request">
        <value order="0"/>
      </field>
    </catalogue>
  </catalogues>
</metadata>
</file>

<file path=customXML/itemProps3.xml><?xml version="1.0" encoding="utf-8"?>
<ds:datastoreItem xmlns:ds="http://schemas.openxmlformats.org/officeDocument/2006/customXml" ds:itemID="{5745109E-2DDF-40CB-AC2B-FF9B10C90820}">
  <ds:schemaRefs>
    <ds:schemaRef ds:uri="http://www.objective.com/ecm/document/metadata/71FFD1B571BE2883E0537D20C80A46C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Readme</vt:lpstr>
      <vt:lpstr>ES Potential per SPU</vt:lpstr>
      <vt:lpstr>ES Potential (weighting)</vt:lpstr>
      <vt:lpstr>Ecosystem Area</vt:lpstr>
      <vt:lpstr>ES Potential Base</vt:lpstr>
      <vt:lpstr>Wellbeing Base</vt:lpstr>
      <vt:lpstr>Abrasion_indicator</vt:lpstr>
      <vt:lpstr>2010</vt:lpstr>
      <vt:lpstr>2011</vt:lpstr>
      <vt:lpstr>2012</vt:lpstr>
      <vt:lpstr>2013</vt:lpstr>
      <vt:lpstr>2014</vt:lpstr>
      <vt:lpstr>2015</vt:lpstr>
      <vt:lpstr>2016</vt:lpstr>
      <vt:lpstr>2017</vt:lpstr>
      <vt:lpstr>Final mNCAI</vt:lpstr>
      <vt:lpstr>Indicator 0</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Olivia Langmead</dc:creator>
  <cp:lastModifiedBy>Tom McKenna</cp:lastModifiedBy>
  <cp:lastPrinted>2018-11-09T13:55:25Z</cp:lastPrinted>
  <dcterms:created xsi:type="dcterms:W3CDTF">2018-09-19T12:47:04Z</dcterms:created>
  <dcterms:modified xsi:type="dcterms:W3CDTF">2019-01-25T16:00:12Z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A2858411</vt:lpwstr>
  </property>
  <property fmtid="{D5CDD505-2E9C-101B-9397-08002B2CF9AE}" pid="4" name="Objective-Title">
    <vt:lpwstr>Publication 2019 - SNH Research Report 1071 - Annex 8</vt:lpwstr>
  </property>
  <property fmtid="{D5CDD505-2E9C-101B-9397-08002B2CF9AE}" pid="5" name="Objective-Description">
    <vt:lpwstr>A2780716</vt:lpwstr>
  </property>
  <property fmtid="{D5CDD505-2E9C-101B-9397-08002B2CF9AE}" pid="6" name="Objective-CreationStamp">
    <vt:filetime>2019-02-12T11:14:45Z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2019-02-12T11:11:37Z</vt:filetime>
  </property>
  <property fmtid="{D5CDD505-2E9C-101B-9397-08002B2CF9AE}" pid="10" name="Objective-ModificationStamp">
    <vt:filetime>2019-02-12T11:17:43Z</vt:filetime>
  </property>
  <property fmtid="{D5CDD505-2E9C-101B-9397-08002B2CF9AE}" pid="11" name="Objective-Owner">
    <vt:lpwstr>Suzanne Kilbane</vt:lpwstr>
  </property>
  <property fmtid="{D5CDD505-2E9C-101B-9397-08002B2CF9AE}" pid="12" name="Objective-Path">
    <vt:lpwstr>Objective Global Folder:SNH Fileplan:MAN - Management:COM - Communications:STR - Strategy:WSD - Website Documents:Web Services Strategy - SNH Website Publications</vt:lpwstr>
  </property>
  <property fmtid="{D5CDD505-2E9C-101B-9397-08002B2CF9AE}" pid="13" name="Objective-Parent">
    <vt:lpwstr>Web Services Strategy - SNH Website Publications</vt:lpwstr>
  </property>
  <property fmtid="{D5CDD505-2E9C-101B-9397-08002B2CF9AE}" pid="14" name="Objective-State">
    <vt:lpwstr>Published</vt:lpwstr>
  </property>
  <property fmtid="{D5CDD505-2E9C-101B-9397-08002B2CF9AE}" pid="15" name="Objective-VersionId">
    <vt:lpwstr>vA5062816</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
  </property>
  <property fmtid="{D5CDD505-2E9C-101B-9397-08002B2CF9AE}" pid="19" name="Objective-FileNumber">
    <vt:lpwstr>qA153998</vt:lpwstr>
  </property>
  <property fmtid="{D5CDD505-2E9C-101B-9397-08002B2CF9AE}" pid="20" name="Objective-Classification">
    <vt:lpwstr/>
  </property>
  <property fmtid="{D5CDD505-2E9C-101B-9397-08002B2CF9AE}" pid="21" name="Objective-Caveats">
    <vt:lpwstr/>
  </property>
  <property fmtid="{D5CDD505-2E9C-101B-9397-08002B2CF9AE}" pid="22" name="Objective-EIR Exception">
    <vt:lpwstr>Release</vt:lpwstr>
  </property>
  <property fmtid="{D5CDD505-2E9C-101B-9397-08002B2CF9AE}" pid="23" name="Objective-FOI Exemption">
    <vt:lpwstr>Release</vt:lpwstr>
  </property>
  <property fmtid="{D5CDD505-2E9C-101B-9397-08002B2CF9AE}" pid="24" name="Objective-DPA Exemption">
    <vt:lpwstr>Release</vt:lpwstr>
  </property>
  <property fmtid="{D5CDD505-2E9C-101B-9397-08002B2CF9AE}" pid="25" name="Objective-Justification">
    <vt:lpwstr/>
  </property>
  <property fmtid="{D5CDD505-2E9C-101B-9397-08002B2CF9AE}" pid="26" name="Objective-Date of Original">
    <vt:lpwstr/>
  </property>
  <property fmtid="{D5CDD505-2E9C-101B-9397-08002B2CF9AE}" pid="27" name="Objective-Sensitivity Review Date">
    <vt:lpwstr/>
  </property>
  <property fmtid="{D5CDD505-2E9C-101B-9397-08002B2CF9AE}" pid="28" name="Objective-FOI/EIR Disclosure Date">
    <vt:lpwstr/>
  </property>
  <property fmtid="{D5CDD505-2E9C-101B-9397-08002B2CF9AE}" pid="29" name="Objective-Date of Release">
    <vt:lpwstr/>
  </property>
  <property fmtid="{D5CDD505-2E9C-101B-9397-08002B2CF9AE}" pid="30" name="Objective-FOI Release Details">
    <vt:lpwstr/>
  </property>
  <property fmtid="{D5CDD505-2E9C-101B-9397-08002B2CF9AE}" pid="31" name="Objective-FOI/EIR Dissemination Date">
    <vt:lpwstr/>
  </property>
  <property fmtid="{D5CDD505-2E9C-101B-9397-08002B2CF9AE}" pid="32" name="Objective-Connect Creator">
    <vt:lpwstr/>
  </property>
  <property fmtid="{D5CDD505-2E9C-101B-9397-08002B2CF9AE}" pid="33" name="Objective-Date of Request">
    <vt:lpwstr/>
  </property>
  <property fmtid="{D5CDD505-2E9C-101B-9397-08002B2CF9AE}" pid="34" name="Objective-Comment">
    <vt:lpwstr/>
  </property>
  <property fmtid="{D5CDD505-2E9C-101B-9397-08002B2CF9AE}" pid="35" name="Objective-Date of Original [system]">
    <vt:lpwstr/>
  </property>
  <property fmtid="{D5CDD505-2E9C-101B-9397-08002B2CF9AE}" pid="36" name="Objective-Sensitivity Review Date [system]">
    <vt:lpwstr/>
  </property>
  <property fmtid="{D5CDD505-2E9C-101B-9397-08002B2CF9AE}" pid="37" name="Objective-FOI Exemption [system]">
    <vt:lpwstr>Release</vt:lpwstr>
  </property>
  <property fmtid="{D5CDD505-2E9C-101B-9397-08002B2CF9AE}" pid="38" name="Objective-DPA Exemption [system]">
    <vt:lpwstr>Release</vt:lpwstr>
  </property>
  <property fmtid="{D5CDD505-2E9C-101B-9397-08002B2CF9AE}" pid="39" name="Objective-EIR Exception [system]">
    <vt:lpwstr>Release</vt:lpwstr>
  </property>
  <property fmtid="{D5CDD505-2E9C-101B-9397-08002B2CF9AE}" pid="40" name="Objective-Justification [system]">
    <vt:lpwstr/>
  </property>
  <property fmtid="{D5CDD505-2E9C-101B-9397-08002B2CF9AE}" pid="41" name="Objective-Date of Request [system]">
    <vt:lpwstr/>
  </property>
  <property fmtid="{D5CDD505-2E9C-101B-9397-08002B2CF9AE}" pid="42" name="Objective-Date of Release [system]">
    <vt:lpwstr/>
  </property>
  <property fmtid="{D5CDD505-2E9C-101B-9397-08002B2CF9AE}" pid="43" name="Objective-FOI/EIR Disclosure Date [system]">
    <vt:lpwstr/>
  </property>
  <property fmtid="{D5CDD505-2E9C-101B-9397-08002B2CF9AE}" pid="44" name="Objective-FOI/EIR Dissemination Date [system]">
    <vt:lpwstr/>
  </property>
  <property fmtid="{D5CDD505-2E9C-101B-9397-08002B2CF9AE}" pid="45" name="Objective-FOI Release Details [system]">
    <vt:lpwstr/>
  </property>
  <property fmtid="{D5CDD505-2E9C-101B-9397-08002B2CF9AE}" pid="46" name="Objective-Connect Creator [system]">
    <vt:lpwstr/>
  </property>
</Properties>
</file>